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rtverket.sharepoint.com/sites/FylkeskartkontoretiAgder/Delte dokumenter/Geodatasamarbeid/Geodataplan/2024 - 2027/"/>
    </mc:Choice>
  </mc:AlternateContent>
  <xr:revisionPtr revIDLastSave="387" documentId="13_ncr:1_{DF89466B-0F24-46CB-9520-EA4B3B8F4B3F}" xr6:coauthVersionLast="47" xr6:coauthVersionMax="47" xr10:uidLastSave="{639AA37A-EC2F-4128-9B93-58A843C6A97F}"/>
  <bookViews>
    <workbookView xWindow="-120" yWindow="-120" windowWidth="29040" windowHeight="17640" xr2:uid="{83B02F26-511D-4758-83A5-F71E9C8C49C0}"/>
  </bookViews>
  <sheets>
    <sheet name="Handlingsplan" sheetId="1" r:id="rId1"/>
    <sheet name="Prosjekthistorikk" sheetId="2" r:id="rId2"/>
  </sheets>
  <definedNames>
    <definedName name="_xlnm._FilterDatabase" localSheetId="0" hidden="1">Handlingsplan!$A$9:$R$30</definedName>
    <definedName name="_xlnm._FilterDatabase" localSheetId="1" hidden="1">Prosjekthistorikk!$A$3:$Z$22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2" l="1"/>
  <c r="R10" i="2"/>
  <c r="S10" i="2"/>
  <c r="T10" i="2"/>
  <c r="U10" i="2"/>
  <c r="V10" i="2"/>
  <c r="W10" i="2"/>
  <c r="X10" i="2"/>
  <c r="Y10" i="2"/>
  <c r="Z10" i="2"/>
  <c r="F10" i="2"/>
  <c r="G29" i="1" l="1"/>
  <c r="G19" i="1"/>
  <c r="G14" i="1"/>
  <c r="G15" i="1"/>
  <c r="G12" i="1"/>
  <c r="G10" i="1"/>
  <c r="G17" i="1"/>
  <c r="G18" i="1"/>
  <c r="G13" i="1"/>
  <c r="Q23" i="2"/>
  <c r="R23" i="2"/>
  <c r="S23" i="2"/>
  <c r="T23" i="2"/>
  <c r="U23" i="2"/>
  <c r="V23" i="2"/>
  <c r="W23" i="2"/>
  <c r="X23" i="2"/>
  <c r="Y23" i="2"/>
  <c r="Z23" i="2"/>
  <c r="F23" i="2"/>
  <c r="Q22" i="2" l="1"/>
  <c r="R22" i="2"/>
  <c r="S22" i="2"/>
  <c r="T22" i="2"/>
  <c r="U22" i="2"/>
  <c r="V22" i="2"/>
  <c r="W22" i="2"/>
  <c r="X22" i="2"/>
  <c r="Y22" i="2"/>
  <c r="Z22" i="2"/>
  <c r="F22" i="2"/>
  <c r="Q21" i="2" l="1"/>
  <c r="R21" i="2"/>
  <c r="S21" i="2"/>
  <c r="T21" i="2"/>
  <c r="U21" i="2"/>
  <c r="V21" i="2"/>
  <c r="W21" i="2"/>
  <c r="X21" i="2"/>
  <c r="Y21" i="2"/>
  <c r="Z21" i="2"/>
  <c r="F21" i="2"/>
  <c r="Q20" i="2" l="1"/>
  <c r="R20" i="2"/>
  <c r="S20" i="2"/>
  <c r="T20" i="2"/>
  <c r="U20" i="2"/>
  <c r="V20" i="2"/>
  <c r="W20" i="2"/>
  <c r="X20" i="2"/>
  <c r="Y20" i="2"/>
  <c r="Z20" i="2"/>
  <c r="F20" i="2"/>
  <c r="Q19" i="2" l="1"/>
  <c r="R19" i="2"/>
  <c r="S19" i="2"/>
  <c r="T19" i="2"/>
  <c r="U19" i="2"/>
  <c r="V19" i="2"/>
  <c r="W19" i="2"/>
  <c r="X19" i="2"/>
  <c r="Y19" i="2"/>
  <c r="Z19" i="2"/>
  <c r="F19" i="2"/>
  <c r="E14" i="1" l="1"/>
  <c r="Z18" i="2"/>
  <c r="Y18" i="2"/>
  <c r="X18" i="2"/>
  <c r="W18" i="2"/>
  <c r="V18" i="2"/>
  <c r="U18" i="2"/>
  <c r="T18" i="2"/>
  <c r="S18" i="2"/>
  <c r="R18" i="2"/>
  <c r="Q18" i="2"/>
  <c r="F18" i="2"/>
  <c r="Z17" i="2"/>
  <c r="Y17" i="2"/>
  <c r="X17" i="2"/>
  <c r="W17" i="2"/>
  <c r="V17" i="2"/>
  <c r="U17" i="2"/>
  <c r="T17" i="2"/>
  <c r="S17" i="2"/>
  <c r="R17" i="2"/>
  <c r="Q17" i="2"/>
  <c r="F17" i="2"/>
  <c r="Z16" i="2"/>
  <c r="Y16" i="2"/>
  <c r="X16" i="2"/>
  <c r="W16" i="2"/>
  <c r="V16" i="2"/>
  <c r="U16" i="2"/>
  <c r="T16" i="2"/>
  <c r="S16" i="2"/>
  <c r="R16" i="2"/>
  <c r="Q16" i="2"/>
  <c r="F16" i="2"/>
  <c r="Z15" i="2"/>
  <c r="Y15" i="2"/>
  <c r="X15" i="2"/>
  <c r="W15" i="2"/>
  <c r="V15" i="2"/>
  <c r="U15" i="2"/>
  <c r="T15" i="2"/>
  <c r="S15" i="2"/>
  <c r="R15" i="2"/>
  <c r="Q15" i="2"/>
  <c r="F15" i="2"/>
  <c r="Z14" i="2"/>
  <c r="Y14" i="2"/>
  <c r="X14" i="2"/>
  <c r="W14" i="2"/>
  <c r="V14" i="2"/>
  <c r="U14" i="2"/>
  <c r="T14" i="2"/>
  <c r="S14" i="2"/>
  <c r="R14" i="2"/>
  <c r="Q14" i="2"/>
  <c r="F14" i="2"/>
  <c r="Z13" i="2"/>
  <c r="Y13" i="2"/>
  <c r="X13" i="2"/>
  <c r="W13" i="2"/>
  <c r="V13" i="2"/>
  <c r="U13" i="2"/>
  <c r="T13" i="2"/>
  <c r="S13" i="2"/>
  <c r="R13" i="2"/>
  <c r="Q13" i="2"/>
  <c r="F13" i="2"/>
  <c r="Z12" i="2"/>
  <c r="Y12" i="2"/>
  <c r="X12" i="2"/>
  <c r="W12" i="2"/>
  <c r="V12" i="2"/>
  <c r="U12" i="2"/>
  <c r="T12" i="2"/>
  <c r="S12" i="2"/>
  <c r="R12" i="2"/>
  <c r="Q12" i="2"/>
  <c r="F12" i="2"/>
  <c r="Z11" i="2"/>
  <c r="Y11" i="2"/>
  <c r="X11" i="2"/>
  <c r="W11" i="2"/>
  <c r="V11" i="2"/>
  <c r="U11" i="2"/>
  <c r="T11" i="2"/>
  <c r="S11" i="2"/>
  <c r="R11" i="2"/>
  <c r="Q11" i="2"/>
  <c r="F11" i="2"/>
  <c r="F9" i="2"/>
  <c r="F8" i="2"/>
  <c r="F7" i="2"/>
  <c r="F6" i="2"/>
  <c r="F5" i="2"/>
  <c r="F4" i="2"/>
  <c r="P8" i="1" l="1"/>
  <c r="O8" i="1"/>
  <c r="N8" i="1"/>
  <c r="M8" i="1"/>
  <c r="L8" i="1"/>
  <c r="K8" i="1"/>
  <c r="J8" i="1"/>
  <c r="I8" i="1"/>
  <c r="H8" i="1"/>
  <c r="G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450182-0E17-4236-9447-39DA15BE6DDA}" keepAlive="1" name="Spørring - Ark1" description="Tilkobling til spørringen Ark1 i arbeidsboken." type="5" refreshedVersion="0" background="1">
    <dbPr connection="Provider=Microsoft.Mashup.OleDb.1;Data Source=$Workbook$;Location=Ark1;Extended Properties=&quot;&quot;" command="SELECT * FROM [Ark1]"/>
  </connection>
</connections>
</file>

<file path=xl/sharedStrings.xml><?xml version="1.0" encoding="utf-8"?>
<sst xmlns="http://schemas.openxmlformats.org/spreadsheetml/2006/main" count="169" uniqueCount="91">
  <si>
    <t>GEODATAPLAN, AGDER</t>
  </si>
  <si>
    <t>Handlingsplan 2023-2026</t>
  </si>
  <si>
    <t>Oversikt over samfinansierte aktiviteter</t>
  </si>
  <si>
    <t>K  O  S  T  N  A  D  E  R</t>
  </si>
  <si>
    <t>Prosjektnavn</t>
  </si>
  <si>
    <t>Kommune(r)</t>
  </si>
  <si>
    <t>Prosjekt-type</t>
  </si>
  <si>
    <t>Oppstartsår</t>
  </si>
  <si>
    <t>Antall</t>
  </si>
  <si>
    <t>Enhet</t>
  </si>
  <si>
    <t>Total-kostnad</t>
  </si>
  <si>
    <t>SVV</t>
  </si>
  <si>
    <t>E00</t>
  </si>
  <si>
    <t>K00</t>
  </si>
  <si>
    <t>SKAG</t>
  </si>
  <si>
    <t>TN</t>
  </si>
  <si>
    <t>SFAGL</t>
  </si>
  <si>
    <t>J</t>
  </si>
  <si>
    <t>NV</t>
  </si>
  <si>
    <t>AFK</t>
  </si>
  <si>
    <t>N</t>
  </si>
  <si>
    <t>Kommentar</t>
  </si>
  <si>
    <t>Sirdal</t>
  </si>
  <si>
    <t>Kartlegging, FKB-B</t>
  </si>
  <si>
    <t>Kristiansand</t>
  </si>
  <si>
    <t>Arendal</t>
  </si>
  <si>
    <t>km2</t>
  </si>
  <si>
    <t>Øyene og Nedenes, samme avgrensning som i 2020. Ajourføring FKB-B</t>
  </si>
  <si>
    <t>Tvedestrand</t>
  </si>
  <si>
    <t>Lindesnes</t>
  </si>
  <si>
    <t>Vennesla</t>
  </si>
  <si>
    <t>Bekreftet per mail.</t>
  </si>
  <si>
    <t>Åmli</t>
  </si>
  <si>
    <t>Prosjektavgrensningsforslag sendt per mail i 2022.</t>
  </si>
  <si>
    <t>Kvinesdal</t>
  </si>
  <si>
    <t>Midtregionen</t>
  </si>
  <si>
    <t>Bykle</t>
  </si>
  <si>
    <t>Ajourføring av AR5</t>
  </si>
  <si>
    <t>Kan være aktuelt med 2018-områdene.</t>
  </si>
  <si>
    <t>Hægebostad</t>
  </si>
  <si>
    <t>Har tatt kontakt per mail og telefon, er oppe til vurdering. Purret 31/8.</t>
  </si>
  <si>
    <t>Flekkefjord</t>
  </si>
  <si>
    <t>Utsatt fra 2023.</t>
  </si>
  <si>
    <t>Kartlegging FKB-B-1 områder</t>
  </si>
  <si>
    <t>Åseral</t>
  </si>
  <si>
    <t>Kartlegging FKB-B-2 områder</t>
  </si>
  <si>
    <t>Partskostnader</t>
  </si>
  <si>
    <t>Partsandeler</t>
  </si>
  <si>
    <t>Prosjekt</t>
  </si>
  <si>
    <t xml:space="preserve">Type </t>
  </si>
  <si>
    <t>År</t>
  </si>
  <si>
    <t>Areal</t>
  </si>
  <si>
    <t>Totalkostnad</t>
  </si>
  <si>
    <t>Kostnad per km2</t>
  </si>
  <si>
    <t>LACHVA83 LYNGDAL, LINDESNES OG KVINESDAL</t>
  </si>
  <si>
    <t>FKB-B</t>
  </si>
  <si>
    <t>LACHVA82 MARNARDAL, AUDNEDAL OG SONGDALEN</t>
  </si>
  <si>
    <t>LACHAA93 ARENDAL</t>
  </si>
  <si>
    <t>LACHVA92 AGDER</t>
  </si>
  <si>
    <t>LACHAG03 ARENDAL FKB 2020</t>
  </si>
  <si>
    <t>LACHAG01 AGDER 2020</t>
  </si>
  <si>
    <t>LACHAG13 FLEKKEFJORD OG KVINESDAL</t>
  </si>
  <si>
    <t>LACHAG12 KRISTIANSAND OG VENNESLA</t>
  </si>
  <si>
    <t>LACHAG04 SKRÅFOTO I AGDER</t>
  </si>
  <si>
    <t>Skråfoto</t>
  </si>
  <si>
    <t>LACHAG21 Vegårshei og Åmli</t>
  </si>
  <si>
    <t>LACHAG22 Kristiansand, Lindesnes og Lyngdal</t>
  </si>
  <si>
    <t>LACHAG25 ARENDAL OG TVEDESTRAND</t>
  </si>
  <si>
    <t>LACHAG27 SKRÅFOTO, LINDESNES</t>
  </si>
  <si>
    <t>LACHAG26 AGDER FKB-C</t>
  </si>
  <si>
    <t>FKB-C</t>
  </si>
  <si>
    <t>Lyngdal</t>
  </si>
  <si>
    <t>Forslag per telefon.</t>
  </si>
  <si>
    <t>LACHAG31 AGDER SØR</t>
  </si>
  <si>
    <t>LACHAG32 AGDER NORD</t>
  </si>
  <si>
    <t>LACHAG33 AGDER VEST</t>
  </si>
  <si>
    <t>LACHAG34 AGDER ØST</t>
  </si>
  <si>
    <t>LACHAG35 SKRÅFOTO I LYNGDAL</t>
  </si>
  <si>
    <t>Områdene sist kartlagt i 2018</t>
  </si>
  <si>
    <t>Froland</t>
  </si>
  <si>
    <t>Oppe til vurdering per 061023</t>
  </si>
  <si>
    <t>Birkenes</t>
  </si>
  <si>
    <t>Lillesand</t>
  </si>
  <si>
    <t>Samme avgrensing som tidligere på FKB-B</t>
  </si>
  <si>
    <t>Avgrensning hele kommunen</t>
  </si>
  <si>
    <t>LACHAG42 Indre Agder</t>
  </si>
  <si>
    <t>LACHAG41 Kristiansand-Vennesla-Lindesnes</t>
  </si>
  <si>
    <t>LACHAG43 Arendal-Tvedestrand</t>
  </si>
  <si>
    <t>LACHAG02 Kristiansand</t>
  </si>
  <si>
    <t>Laser</t>
  </si>
  <si>
    <t>Grimstad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</si>
</sst>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1" fillId="0" borderId="3" xfId="0" applyFont="1" applyBorder="1"/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6" xfId="0" applyBorder="1"/>
    <xf numFmtId="0" fontId="0" fillId="2" borderId="4" xfId="0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0" fontId="0" fillId="5" borderId="10" xfId="0" applyFill="1" applyBorder="1"/>
    <xf numFmtId="3" fontId="0" fillId="5" borderId="10" xfId="0" applyNumberFormat="1" applyFill="1" applyBorder="1"/>
    <xf numFmtId="0" fontId="0" fillId="5" borderId="10" xfId="0" applyFill="1" applyBorder="1" applyAlignment="1">
      <alignment horizontal="right"/>
    </xf>
    <xf numFmtId="3" fontId="0" fillId="3" borderId="11" xfId="0" applyNumberFormat="1" applyFill="1" applyBorder="1"/>
    <xf numFmtId="0" fontId="0" fillId="0" borderId="4" xfId="0" applyBorder="1"/>
    <xf numFmtId="0" fontId="0" fillId="5" borderId="12" xfId="0" applyFill="1" applyBorder="1"/>
    <xf numFmtId="3" fontId="0" fillId="5" borderId="12" xfId="0" applyNumberFormat="1" applyFill="1" applyBorder="1"/>
    <xf numFmtId="0" fontId="0" fillId="5" borderId="12" xfId="0" applyFill="1" applyBorder="1" applyAlignment="1">
      <alignment horizontal="right"/>
    </xf>
    <xf numFmtId="0" fontId="1" fillId="0" borderId="4" xfId="0" applyFont="1" applyBorder="1"/>
    <xf numFmtId="0" fontId="1" fillId="6" borderId="4" xfId="0" applyFont="1" applyFill="1" applyBorder="1"/>
    <xf numFmtId="164" fontId="0" fillId="0" borderId="4" xfId="0" applyNumberFormat="1" applyBorder="1"/>
    <xf numFmtId="3" fontId="0" fillId="0" borderId="4" xfId="0" applyNumberFormat="1" applyBorder="1"/>
    <xf numFmtId="3" fontId="0" fillId="6" borderId="4" xfId="0" applyNumberFormat="1" applyFill="1" applyBorder="1"/>
    <xf numFmtId="165" fontId="0" fillId="0" borderId="4" xfId="0" applyNumberFormat="1" applyBorder="1"/>
    <xf numFmtId="0" fontId="0" fillId="6" borderId="13" xfId="0" applyFill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73D4-938D-461A-9345-0F964C8DD921}">
  <dimension ref="A1:R205"/>
  <sheetViews>
    <sheetView tabSelected="1" zoomScale="90" zoomScaleNormal="90" workbookViewId="0">
      <selection activeCell="F28" sqref="F28"/>
    </sheetView>
  </sheetViews>
  <sheetFormatPr baseColWidth="10" defaultColWidth="11.42578125" defaultRowHeight="15" x14ac:dyDescent="0.25"/>
  <cols>
    <col min="1" max="1" width="40.7109375" bestFit="1" customWidth="1"/>
    <col min="2" max="2" width="18.140625" customWidth="1"/>
    <col min="3" max="3" width="22" bestFit="1" customWidth="1"/>
    <col min="4" max="4" width="12.85546875" bestFit="1" customWidth="1"/>
    <col min="8" max="17" width="11.42578125" customWidth="1"/>
    <col min="18" max="18" width="92.5703125" bestFit="1" customWidth="1"/>
  </cols>
  <sheetData>
    <row r="1" spans="1:18" ht="18.75" x14ac:dyDescent="0.3">
      <c r="B1" s="1" t="s">
        <v>0</v>
      </c>
    </row>
    <row r="2" spans="1:18" ht="18.75" x14ac:dyDescent="0.3">
      <c r="B2" s="1" t="s">
        <v>1</v>
      </c>
    </row>
    <row r="3" spans="1:18" ht="18.75" x14ac:dyDescent="0.3">
      <c r="B3" s="2" t="s">
        <v>2</v>
      </c>
    </row>
    <row r="5" spans="1:18" ht="15.75" thickBot="1" x14ac:dyDescent="0.3"/>
    <row r="6" spans="1:18" ht="18.75" x14ac:dyDescent="0.3">
      <c r="A6" s="3"/>
      <c r="B6" s="3"/>
      <c r="C6" s="3"/>
      <c r="D6" s="3"/>
      <c r="E6" s="3"/>
      <c r="F6" s="3"/>
      <c r="G6" s="4" t="s">
        <v>3</v>
      </c>
      <c r="H6" s="3"/>
      <c r="I6" s="3"/>
      <c r="J6" s="3"/>
      <c r="K6" s="3"/>
      <c r="L6" s="3"/>
      <c r="M6" s="3"/>
      <c r="N6" s="3"/>
      <c r="O6" s="3"/>
      <c r="P6" s="3"/>
      <c r="Q6" s="5"/>
      <c r="R6" s="6"/>
    </row>
    <row r="7" spans="1:18" ht="31.5" x14ac:dyDescent="0.25">
      <c r="A7" s="7" t="s">
        <v>4</v>
      </c>
      <c r="B7" s="7" t="s">
        <v>5</v>
      </c>
      <c r="C7" s="8" t="s">
        <v>6</v>
      </c>
      <c r="D7" s="8" t="s">
        <v>7</v>
      </c>
      <c r="E7" s="7" t="s">
        <v>8</v>
      </c>
      <c r="F7" s="7" t="s">
        <v>9</v>
      </c>
      <c r="G7" s="8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10" t="s">
        <v>20</v>
      </c>
      <c r="R7" s="11" t="s">
        <v>21</v>
      </c>
    </row>
    <row r="8" spans="1:18" x14ac:dyDescent="0.25">
      <c r="A8" s="12"/>
      <c r="B8" s="12"/>
      <c r="C8" s="12"/>
      <c r="D8" s="12"/>
      <c r="E8" s="12"/>
      <c r="F8" s="12"/>
      <c r="G8" s="13">
        <f t="shared" ref="G8:P8" si="0">SUBTOTAL(9,G10:G205)</f>
        <v>6358634.9982666057</v>
      </c>
      <c r="H8" s="13">
        <f t="shared" si="0"/>
        <v>225117.09988620892</v>
      </c>
      <c r="I8" s="13">
        <f t="shared" si="0"/>
        <v>275599.35986909969</v>
      </c>
      <c r="J8" s="13">
        <f t="shared" si="0"/>
        <v>1156605.2894055387</v>
      </c>
      <c r="K8" s="13">
        <f t="shared" si="0"/>
        <v>741563.54469349247</v>
      </c>
      <c r="L8" s="13">
        <f t="shared" si="0"/>
        <v>275599.35986909969</v>
      </c>
      <c r="M8" s="13">
        <f t="shared" si="0"/>
        <v>186119.6599149484</v>
      </c>
      <c r="N8" s="13">
        <f t="shared" si="0"/>
        <v>132285.79993066425</v>
      </c>
      <c r="O8" s="13">
        <f t="shared" si="0"/>
        <v>173339.49982666053</v>
      </c>
      <c r="P8" s="13">
        <f t="shared" si="0"/>
        <v>255707.38487089262</v>
      </c>
      <c r="Q8" s="14"/>
      <c r="R8" s="11"/>
    </row>
    <row r="9" spans="1:18" ht="15.75" thickBo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  <c r="R9" s="17"/>
    </row>
    <row r="10" spans="1:18" x14ac:dyDescent="0.25">
      <c r="A10" s="18" t="s">
        <v>86</v>
      </c>
      <c r="B10" s="18" t="s">
        <v>24</v>
      </c>
      <c r="C10" s="18" t="s">
        <v>23</v>
      </c>
      <c r="D10" s="18">
        <v>2024</v>
      </c>
      <c r="E10" s="19">
        <v>38</v>
      </c>
      <c r="F10" s="20" t="s">
        <v>26</v>
      </c>
      <c r="G10" s="21">
        <f>4500*E10</f>
        <v>171000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</row>
    <row r="11" spans="1:18" x14ac:dyDescent="0.25">
      <c r="A11" s="18" t="s">
        <v>86</v>
      </c>
      <c r="B11" s="18" t="s">
        <v>29</v>
      </c>
      <c r="C11" s="18" t="s">
        <v>23</v>
      </c>
      <c r="D11" s="18">
        <v>2024</v>
      </c>
      <c r="E11" s="19">
        <v>595</v>
      </c>
      <c r="F11" s="20" t="s">
        <v>26</v>
      </c>
      <c r="G11" s="21">
        <v>1733394.9982666054</v>
      </c>
      <c r="H11" s="21">
        <v>113791.09988620892</v>
      </c>
      <c r="I11" s="21">
        <v>130900.35986909967</v>
      </c>
      <c r="J11" s="21">
        <v>594461.28940553882</v>
      </c>
      <c r="K11" s="21">
        <v>306507.54469349247</v>
      </c>
      <c r="L11" s="21">
        <v>130900.35986909967</v>
      </c>
      <c r="M11" s="21">
        <v>85051.659914948381</v>
      </c>
      <c r="N11" s="21">
        <v>69335.79993066423</v>
      </c>
      <c r="O11" s="21">
        <v>173339.49982666053</v>
      </c>
      <c r="P11" s="21">
        <v>129107.38487089264</v>
      </c>
      <c r="Q11" s="21"/>
      <c r="R11" s="22"/>
    </row>
    <row r="12" spans="1:18" x14ac:dyDescent="0.25">
      <c r="A12" s="18" t="s">
        <v>86</v>
      </c>
      <c r="B12" s="18" t="s">
        <v>30</v>
      </c>
      <c r="C12" s="18" t="s">
        <v>23</v>
      </c>
      <c r="D12" s="18">
        <v>2024</v>
      </c>
      <c r="E12" s="19">
        <v>48</v>
      </c>
      <c r="F12" s="20" t="s">
        <v>26</v>
      </c>
      <c r="G12" s="21">
        <f>4500*E12</f>
        <v>216000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 t="s">
        <v>31</v>
      </c>
    </row>
    <row r="13" spans="1:18" x14ac:dyDescent="0.25">
      <c r="A13" s="18" t="s">
        <v>85</v>
      </c>
      <c r="B13" s="18" t="s">
        <v>22</v>
      </c>
      <c r="C13" s="18" t="s">
        <v>23</v>
      </c>
      <c r="D13" s="18">
        <v>2024</v>
      </c>
      <c r="E13" s="19">
        <v>276</v>
      </c>
      <c r="F13" s="20" t="s">
        <v>26</v>
      </c>
      <c r="G13" s="21">
        <f>4500*E13</f>
        <v>1242000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2"/>
    </row>
    <row r="14" spans="1:18" x14ac:dyDescent="0.25">
      <c r="A14" s="18" t="s">
        <v>85</v>
      </c>
      <c r="B14" s="18" t="s">
        <v>32</v>
      </c>
      <c r="C14" s="18" t="s">
        <v>23</v>
      </c>
      <c r="D14" s="18">
        <v>2024</v>
      </c>
      <c r="E14" s="19">
        <f>43.7+3.4+3+3</f>
        <v>53.1</v>
      </c>
      <c r="F14" s="20" t="s">
        <v>26</v>
      </c>
      <c r="G14" s="21">
        <f>4500*E14</f>
        <v>238950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 t="s">
        <v>33</v>
      </c>
    </row>
    <row r="15" spans="1:18" x14ac:dyDescent="0.25">
      <c r="A15" s="18" t="s">
        <v>85</v>
      </c>
      <c r="B15" s="18" t="s">
        <v>44</v>
      </c>
      <c r="C15" s="18" t="s">
        <v>23</v>
      </c>
      <c r="D15" s="18">
        <v>2024</v>
      </c>
      <c r="E15" s="19">
        <v>15.2</v>
      </c>
      <c r="F15" s="20" t="s">
        <v>26</v>
      </c>
      <c r="G15" s="21">
        <f>4500*E15</f>
        <v>68400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/>
    </row>
    <row r="16" spans="1:18" x14ac:dyDescent="0.25">
      <c r="A16" s="18" t="s">
        <v>85</v>
      </c>
      <c r="B16" s="18" t="s">
        <v>39</v>
      </c>
      <c r="C16" s="18" t="s">
        <v>23</v>
      </c>
      <c r="D16" s="18">
        <v>2024</v>
      </c>
      <c r="E16" s="19">
        <v>108</v>
      </c>
      <c r="F16" s="20" t="s">
        <v>26</v>
      </c>
      <c r="G16" s="21">
        <v>759170</v>
      </c>
      <c r="H16" s="21">
        <v>44826</v>
      </c>
      <c r="I16" s="21">
        <v>61550</v>
      </c>
      <c r="J16" s="21">
        <v>224275</v>
      </c>
      <c r="K16" s="21">
        <v>246457</v>
      </c>
      <c r="L16" s="21">
        <v>61550</v>
      </c>
      <c r="M16" s="21">
        <v>43701</v>
      </c>
      <c r="N16" s="21">
        <v>25775</v>
      </c>
      <c r="O16" s="21"/>
      <c r="P16" s="21">
        <v>51037</v>
      </c>
      <c r="Q16" s="21"/>
      <c r="R16" s="22" t="s">
        <v>40</v>
      </c>
    </row>
    <row r="17" spans="1:18" x14ac:dyDescent="0.25">
      <c r="A17" s="18" t="s">
        <v>87</v>
      </c>
      <c r="B17" s="18" t="s">
        <v>25</v>
      </c>
      <c r="C17" s="18" t="s">
        <v>23</v>
      </c>
      <c r="D17" s="18">
        <v>2024</v>
      </c>
      <c r="E17" s="19">
        <v>108</v>
      </c>
      <c r="F17" s="20" t="s">
        <v>26</v>
      </c>
      <c r="G17" s="21">
        <f>4500*E17</f>
        <v>486000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27</v>
      </c>
    </row>
    <row r="18" spans="1:18" x14ac:dyDescent="0.25">
      <c r="A18" s="18" t="s">
        <v>87</v>
      </c>
      <c r="B18" s="18" t="s">
        <v>28</v>
      </c>
      <c r="C18" s="18" t="s">
        <v>23</v>
      </c>
      <c r="D18" s="18">
        <v>2024</v>
      </c>
      <c r="E18" s="19">
        <v>68.2</v>
      </c>
      <c r="F18" s="20" t="s">
        <v>26</v>
      </c>
      <c r="G18" s="21">
        <f>4500*E18</f>
        <v>306900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</row>
    <row r="19" spans="1:18" x14ac:dyDescent="0.25">
      <c r="A19" s="18" t="s">
        <v>45</v>
      </c>
      <c r="B19" s="18" t="s">
        <v>44</v>
      </c>
      <c r="C19" s="18" t="s">
        <v>23</v>
      </c>
      <c r="D19" s="18">
        <v>2025</v>
      </c>
      <c r="E19" s="19">
        <v>25</v>
      </c>
      <c r="F19" s="20" t="s">
        <v>26</v>
      </c>
      <c r="G19" s="21">
        <f>4500*E19</f>
        <v>112500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</row>
    <row r="20" spans="1:18" x14ac:dyDescent="0.25">
      <c r="A20" s="18" t="s">
        <v>35</v>
      </c>
      <c r="B20" s="18" t="s">
        <v>36</v>
      </c>
      <c r="C20" s="18" t="s">
        <v>23</v>
      </c>
      <c r="D20" s="18">
        <v>2025</v>
      </c>
      <c r="E20" s="19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18" x14ac:dyDescent="0.25">
      <c r="A21" s="18"/>
      <c r="B21" s="18" t="s">
        <v>34</v>
      </c>
      <c r="C21" s="18" t="s">
        <v>23</v>
      </c>
      <c r="D21" s="18">
        <v>2025</v>
      </c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 t="s">
        <v>78</v>
      </c>
    </row>
    <row r="22" spans="1:18" x14ac:dyDescent="0.25">
      <c r="A22" s="18"/>
      <c r="B22" s="18" t="s">
        <v>22</v>
      </c>
      <c r="C22" s="18" t="s">
        <v>37</v>
      </c>
      <c r="D22" s="18">
        <v>2025</v>
      </c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18" x14ac:dyDescent="0.25">
      <c r="A23" s="18"/>
      <c r="B23" s="18" t="s">
        <v>32</v>
      </c>
      <c r="C23" s="18" t="s">
        <v>23</v>
      </c>
      <c r="D23" s="18">
        <v>2025</v>
      </c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 t="s">
        <v>38</v>
      </c>
    </row>
    <row r="24" spans="1:18" x14ac:dyDescent="0.25">
      <c r="A24" s="18"/>
      <c r="B24" s="18" t="s">
        <v>41</v>
      </c>
      <c r="C24" s="18" t="s">
        <v>23</v>
      </c>
      <c r="D24" s="18">
        <v>2025</v>
      </c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 t="s">
        <v>42</v>
      </c>
    </row>
    <row r="25" spans="1:18" x14ac:dyDescent="0.25">
      <c r="A25" s="18"/>
      <c r="B25" s="18" t="s">
        <v>71</v>
      </c>
      <c r="C25" s="18" t="s">
        <v>23</v>
      </c>
      <c r="D25" s="18">
        <v>2025</v>
      </c>
      <c r="E25" s="19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 t="s">
        <v>72</v>
      </c>
    </row>
    <row r="26" spans="1:18" x14ac:dyDescent="0.25">
      <c r="A26" s="18"/>
      <c r="B26" s="18" t="s">
        <v>79</v>
      </c>
      <c r="C26" s="18" t="s">
        <v>23</v>
      </c>
      <c r="D26" s="18">
        <v>2025</v>
      </c>
      <c r="E26" s="19">
        <v>99</v>
      </c>
      <c r="F26" s="20" t="s">
        <v>26</v>
      </c>
      <c r="G26" s="21">
        <v>929370</v>
      </c>
      <c r="H26" s="21">
        <v>66500</v>
      </c>
      <c r="I26" s="21">
        <v>83149</v>
      </c>
      <c r="J26" s="21">
        <v>337869</v>
      </c>
      <c r="K26" s="21">
        <v>188599</v>
      </c>
      <c r="L26" s="21">
        <v>83149</v>
      </c>
      <c r="M26" s="21">
        <v>57367</v>
      </c>
      <c r="N26" s="21">
        <v>37175</v>
      </c>
      <c r="O26" s="21"/>
      <c r="P26" s="21">
        <v>75563</v>
      </c>
      <c r="Q26" s="21"/>
      <c r="R26" s="22" t="s">
        <v>80</v>
      </c>
    </row>
    <row r="27" spans="1:18" x14ac:dyDescent="0.25">
      <c r="A27" s="18"/>
      <c r="B27" s="18" t="s">
        <v>24</v>
      </c>
      <c r="C27" s="18" t="s">
        <v>23</v>
      </c>
      <c r="D27" s="18">
        <v>2025</v>
      </c>
      <c r="E27" s="19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/>
    </row>
    <row r="28" spans="1:18" x14ac:dyDescent="0.25">
      <c r="A28" s="18"/>
      <c r="B28" s="18" t="s">
        <v>90</v>
      </c>
      <c r="C28" s="18" t="s">
        <v>23</v>
      </c>
      <c r="D28" s="18">
        <v>2025</v>
      </c>
      <c r="E28" s="19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</row>
    <row r="29" spans="1:18" x14ac:dyDescent="0.25">
      <c r="A29" s="18" t="s">
        <v>43</v>
      </c>
      <c r="B29" s="18" t="s">
        <v>44</v>
      </c>
      <c r="C29" s="18" t="s">
        <v>23</v>
      </c>
      <c r="D29" s="18">
        <v>2026</v>
      </c>
      <c r="E29" s="19">
        <v>21.1</v>
      </c>
      <c r="F29" s="20" t="s">
        <v>26</v>
      </c>
      <c r="G29" s="21">
        <f>4500*E29</f>
        <v>94950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/>
    </row>
    <row r="30" spans="1:18" x14ac:dyDescent="0.25">
      <c r="A30" s="18"/>
      <c r="B30" s="18" t="s">
        <v>81</v>
      </c>
      <c r="C30" s="18" t="s">
        <v>23</v>
      </c>
      <c r="D30" s="18">
        <v>2027</v>
      </c>
      <c r="E30" s="19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2" t="s">
        <v>83</v>
      </c>
    </row>
    <row r="31" spans="1:18" x14ac:dyDescent="0.25">
      <c r="A31" s="18"/>
      <c r="B31" s="18" t="s">
        <v>82</v>
      </c>
      <c r="C31" s="18" t="s">
        <v>23</v>
      </c>
      <c r="D31" s="18">
        <v>2028</v>
      </c>
      <c r="E31" s="19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2" t="s">
        <v>84</v>
      </c>
    </row>
    <row r="32" spans="1:18" x14ac:dyDescent="0.25">
      <c r="A32" s="18"/>
      <c r="B32" s="18"/>
      <c r="C32" s="18"/>
      <c r="D32" s="18"/>
      <c r="E32" s="19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x14ac:dyDescent="0.25">
      <c r="A33" s="18"/>
      <c r="B33" s="18"/>
      <c r="C33" s="18"/>
      <c r="D33" s="18"/>
      <c r="E33" s="19"/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2"/>
    </row>
    <row r="34" spans="1:18" x14ac:dyDescent="0.25">
      <c r="A34" s="18"/>
      <c r="B34" s="18"/>
      <c r="C34" s="18"/>
      <c r="D34" s="18"/>
      <c r="E34" s="19"/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2"/>
    </row>
    <row r="35" spans="1:18" x14ac:dyDescent="0.25">
      <c r="A35" s="18"/>
      <c r="B35" s="18"/>
      <c r="C35" s="18"/>
      <c r="D35" s="18"/>
      <c r="E35" s="19"/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2"/>
    </row>
    <row r="36" spans="1:18" x14ac:dyDescent="0.25">
      <c r="A36" s="18"/>
      <c r="B36" s="18"/>
      <c r="C36" s="18"/>
      <c r="D36" s="18"/>
      <c r="E36" s="19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</row>
    <row r="37" spans="1:18" x14ac:dyDescent="0.25">
      <c r="A37" s="18"/>
      <c r="B37" s="18"/>
      <c r="C37" s="18"/>
      <c r="D37" s="18"/>
      <c r="E37" s="19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</row>
    <row r="38" spans="1:18" x14ac:dyDescent="0.25">
      <c r="A38" s="18"/>
      <c r="B38" s="18"/>
      <c r="C38" s="18"/>
      <c r="D38" s="18"/>
      <c r="E38" s="19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/>
    </row>
    <row r="39" spans="1:18" x14ac:dyDescent="0.25">
      <c r="A39" s="18"/>
      <c r="B39" s="18"/>
      <c r="C39" s="18"/>
      <c r="D39" s="18"/>
      <c r="E39" s="19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</row>
    <row r="40" spans="1:18" x14ac:dyDescent="0.25">
      <c r="A40" s="18"/>
      <c r="B40" s="18"/>
      <c r="C40" s="18"/>
      <c r="D40" s="18"/>
      <c r="E40" s="19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1:18" x14ac:dyDescent="0.25">
      <c r="A41" s="18"/>
      <c r="B41" s="18"/>
      <c r="C41" s="18"/>
      <c r="D41" s="18"/>
      <c r="E41" s="19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</row>
    <row r="42" spans="1:18" x14ac:dyDescent="0.25">
      <c r="A42" s="18"/>
      <c r="B42" s="18"/>
      <c r="C42" s="18"/>
      <c r="D42" s="18"/>
      <c r="E42" s="19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18" x14ac:dyDescent="0.25">
      <c r="A43" s="18"/>
      <c r="B43" s="18"/>
      <c r="C43" s="18"/>
      <c r="D43" s="18"/>
      <c r="E43" s="19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</row>
    <row r="44" spans="1:18" x14ac:dyDescent="0.25">
      <c r="A44" s="18"/>
      <c r="B44" s="18"/>
      <c r="C44" s="18"/>
      <c r="D44" s="18"/>
      <c r="E44" s="19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1:18" x14ac:dyDescent="0.25">
      <c r="A45" s="18"/>
      <c r="B45" s="18"/>
      <c r="C45" s="18"/>
      <c r="D45" s="18"/>
      <c r="E45" s="19"/>
      <c r="F45" s="20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</row>
    <row r="46" spans="1:18" x14ac:dyDescent="0.25">
      <c r="A46" s="18"/>
      <c r="B46" s="18"/>
      <c r="C46" s="18"/>
      <c r="D46" s="18"/>
      <c r="E46" s="19"/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</row>
    <row r="47" spans="1:18" x14ac:dyDescent="0.25">
      <c r="A47" s="18"/>
      <c r="B47" s="18"/>
      <c r="C47" s="18"/>
      <c r="D47" s="18"/>
      <c r="E47" s="19"/>
      <c r="F47" s="20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2"/>
    </row>
    <row r="48" spans="1:18" x14ac:dyDescent="0.25">
      <c r="A48" s="18"/>
      <c r="B48" s="18"/>
      <c r="C48" s="18"/>
      <c r="D48" s="18"/>
      <c r="E48" s="19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2"/>
    </row>
    <row r="49" spans="1:18" x14ac:dyDescent="0.25">
      <c r="A49" s="18"/>
      <c r="B49" s="18"/>
      <c r="C49" s="18"/>
      <c r="D49" s="18"/>
      <c r="E49" s="19"/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</row>
    <row r="50" spans="1:18" x14ac:dyDescent="0.25">
      <c r="A50" s="18"/>
      <c r="B50" s="18"/>
      <c r="C50" s="18"/>
      <c r="D50" s="18"/>
      <c r="E50" s="19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</row>
    <row r="51" spans="1:18" x14ac:dyDescent="0.25">
      <c r="A51" s="18"/>
      <c r="B51" s="18"/>
      <c r="C51" s="18"/>
      <c r="D51" s="18"/>
      <c r="E51" s="19"/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</row>
    <row r="52" spans="1:18" x14ac:dyDescent="0.25">
      <c r="A52" s="18"/>
      <c r="B52" s="18"/>
      <c r="C52" s="18"/>
      <c r="D52" s="18"/>
      <c r="E52" s="19"/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</row>
    <row r="53" spans="1:18" x14ac:dyDescent="0.25">
      <c r="A53" s="18"/>
      <c r="B53" s="18"/>
      <c r="C53" s="18"/>
      <c r="D53" s="18"/>
      <c r="E53" s="19"/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</row>
    <row r="54" spans="1:18" x14ac:dyDescent="0.25">
      <c r="A54" s="18"/>
      <c r="B54" s="18"/>
      <c r="C54" s="18"/>
      <c r="D54" s="18"/>
      <c r="E54" s="19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</row>
    <row r="55" spans="1:18" x14ac:dyDescent="0.25">
      <c r="A55" s="18"/>
      <c r="B55" s="18"/>
      <c r="C55" s="18"/>
      <c r="D55" s="18"/>
      <c r="E55" s="19"/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</row>
    <row r="56" spans="1:18" x14ac:dyDescent="0.25">
      <c r="A56" s="18"/>
      <c r="B56" s="18"/>
      <c r="C56" s="18"/>
      <c r="D56" s="18"/>
      <c r="E56" s="19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2"/>
    </row>
    <row r="57" spans="1:18" x14ac:dyDescent="0.25">
      <c r="A57" s="18"/>
      <c r="B57" s="18"/>
      <c r="C57" s="18"/>
      <c r="D57" s="18"/>
      <c r="E57" s="19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2"/>
    </row>
    <row r="58" spans="1:18" x14ac:dyDescent="0.25">
      <c r="A58" s="18"/>
      <c r="B58" s="18"/>
      <c r="C58" s="18"/>
      <c r="D58" s="18"/>
      <c r="E58" s="19"/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2"/>
    </row>
    <row r="59" spans="1:18" x14ac:dyDescent="0.25">
      <c r="A59" s="18"/>
      <c r="B59" s="18"/>
      <c r="C59" s="18"/>
      <c r="D59" s="18"/>
      <c r="E59" s="19"/>
      <c r="F59" s="2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2"/>
    </row>
    <row r="60" spans="1:18" x14ac:dyDescent="0.25">
      <c r="A60" s="18"/>
      <c r="B60" s="18"/>
      <c r="C60" s="18"/>
      <c r="D60" s="18"/>
      <c r="E60" s="19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2"/>
    </row>
    <row r="61" spans="1:18" x14ac:dyDescent="0.25">
      <c r="A61" s="18"/>
      <c r="B61" s="18"/>
      <c r="C61" s="18"/>
      <c r="D61" s="18"/>
      <c r="E61" s="19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</row>
    <row r="62" spans="1:18" x14ac:dyDescent="0.25">
      <c r="A62" s="18"/>
      <c r="B62" s="18"/>
      <c r="C62" s="18"/>
      <c r="D62" s="18"/>
      <c r="E62" s="19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2"/>
    </row>
    <row r="63" spans="1:18" x14ac:dyDescent="0.25">
      <c r="A63" s="18"/>
      <c r="B63" s="18"/>
      <c r="C63" s="18"/>
      <c r="D63" s="18"/>
      <c r="E63" s="19"/>
      <c r="F63" s="20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2"/>
    </row>
    <row r="64" spans="1:18" x14ac:dyDescent="0.25">
      <c r="A64" s="18"/>
      <c r="B64" s="18"/>
      <c r="C64" s="18"/>
      <c r="D64" s="18"/>
      <c r="E64" s="19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2"/>
    </row>
    <row r="65" spans="1:18" x14ac:dyDescent="0.25">
      <c r="A65" s="18"/>
      <c r="B65" s="18"/>
      <c r="C65" s="18"/>
      <c r="D65" s="18"/>
      <c r="E65" s="19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2"/>
    </row>
    <row r="66" spans="1:18" x14ac:dyDescent="0.25">
      <c r="A66" s="18"/>
      <c r="B66" s="18"/>
      <c r="C66" s="18"/>
      <c r="D66" s="18"/>
      <c r="E66" s="19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2"/>
    </row>
    <row r="67" spans="1:18" x14ac:dyDescent="0.25">
      <c r="A67" s="18"/>
      <c r="B67" s="18"/>
      <c r="C67" s="18"/>
      <c r="D67" s="18"/>
      <c r="E67" s="19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2"/>
    </row>
    <row r="68" spans="1:18" x14ac:dyDescent="0.25">
      <c r="A68" s="18"/>
      <c r="B68" s="18"/>
      <c r="C68" s="18"/>
      <c r="D68" s="18"/>
      <c r="E68" s="19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2"/>
    </row>
    <row r="69" spans="1:18" x14ac:dyDescent="0.25">
      <c r="A69" s="18"/>
      <c r="B69" s="18"/>
      <c r="C69" s="18"/>
      <c r="D69" s="18"/>
      <c r="E69" s="19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2"/>
    </row>
    <row r="70" spans="1:18" x14ac:dyDescent="0.25">
      <c r="A70" s="18"/>
      <c r="B70" s="18"/>
      <c r="C70" s="18"/>
      <c r="D70" s="18"/>
      <c r="E70" s="19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2"/>
    </row>
    <row r="71" spans="1:18" x14ac:dyDescent="0.25">
      <c r="A71" s="18"/>
      <c r="B71" s="18"/>
      <c r="C71" s="18"/>
      <c r="D71" s="18"/>
      <c r="E71" s="19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2"/>
    </row>
    <row r="72" spans="1:18" x14ac:dyDescent="0.25">
      <c r="A72" s="18"/>
      <c r="B72" s="18"/>
      <c r="C72" s="18"/>
      <c r="D72" s="18"/>
      <c r="E72" s="19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2"/>
    </row>
    <row r="73" spans="1:18" x14ac:dyDescent="0.25">
      <c r="A73" s="18"/>
      <c r="B73" s="18"/>
      <c r="C73" s="18"/>
      <c r="D73" s="18"/>
      <c r="E73" s="19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2"/>
    </row>
    <row r="74" spans="1:18" x14ac:dyDescent="0.25">
      <c r="A74" s="18"/>
      <c r="B74" s="18"/>
      <c r="C74" s="18"/>
      <c r="D74" s="18"/>
      <c r="E74" s="19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2"/>
    </row>
    <row r="75" spans="1:18" x14ac:dyDescent="0.25">
      <c r="A75" s="18"/>
      <c r="B75" s="18"/>
      <c r="C75" s="18"/>
      <c r="D75" s="18"/>
      <c r="E75" s="19"/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2"/>
    </row>
    <row r="76" spans="1:18" x14ac:dyDescent="0.25">
      <c r="A76" s="18"/>
      <c r="B76" s="18"/>
      <c r="C76" s="18"/>
      <c r="D76" s="18"/>
      <c r="E76" s="19"/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2"/>
    </row>
    <row r="77" spans="1:18" x14ac:dyDescent="0.25">
      <c r="A77" s="18"/>
      <c r="B77" s="18"/>
      <c r="C77" s="18"/>
      <c r="D77" s="18"/>
      <c r="E77" s="19"/>
      <c r="F77" s="20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2"/>
    </row>
    <row r="78" spans="1:18" x14ac:dyDescent="0.25">
      <c r="A78" s="18"/>
      <c r="B78" s="18"/>
      <c r="C78" s="18"/>
      <c r="D78" s="18"/>
      <c r="E78" s="19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2"/>
    </row>
    <row r="79" spans="1:18" x14ac:dyDescent="0.25">
      <c r="A79" s="18"/>
      <c r="B79" s="18"/>
      <c r="C79" s="18"/>
      <c r="D79" s="18"/>
      <c r="E79" s="19"/>
      <c r="F79" s="20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2"/>
    </row>
    <row r="80" spans="1:18" x14ac:dyDescent="0.25">
      <c r="A80" s="18"/>
      <c r="B80" s="18"/>
      <c r="C80" s="18"/>
      <c r="D80" s="18"/>
      <c r="E80" s="19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2"/>
    </row>
    <row r="81" spans="1:18" x14ac:dyDescent="0.25">
      <c r="A81" s="18"/>
      <c r="B81" s="18"/>
      <c r="C81" s="18"/>
      <c r="D81" s="18"/>
      <c r="E81" s="19"/>
      <c r="F81" s="20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2"/>
    </row>
    <row r="82" spans="1:18" x14ac:dyDescent="0.25">
      <c r="A82" s="18"/>
      <c r="B82" s="18"/>
      <c r="C82" s="18"/>
      <c r="D82" s="18"/>
      <c r="E82" s="19"/>
      <c r="F82" s="2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2"/>
    </row>
    <row r="83" spans="1:18" x14ac:dyDescent="0.25">
      <c r="A83" s="18"/>
      <c r="B83" s="18"/>
      <c r="C83" s="18"/>
      <c r="D83" s="18"/>
      <c r="E83" s="19"/>
      <c r="F83" s="20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2"/>
    </row>
    <row r="84" spans="1:18" x14ac:dyDescent="0.25">
      <c r="A84" s="18"/>
      <c r="B84" s="18"/>
      <c r="C84" s="18"/>
      <c r="D84" s="18"/>
      <c r="E84" s="19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2"/>
    </row>
    <row r="85" spans="1:18" x14ac:dyDescent="0.25">
      <c r="A85" s="18"/>
      <c r="B85" s="18"/>
      <c r="C85" s="18"/>
      <c r="D85" s="18"/>
      <c r="E85" s="19"/>
      <c r="F85" s="20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2"/>
    </row>
    <row r="86" spans="1:18" x14ac:dyDescent="0.25">
      <c r="A86" s="18"/>
      <c r="B86" s="18"/>
      <c r="C86" s="18"/>
      <c r="D86" s="18"/>
      <c r="E86" s="19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2"/>
    </row>
    <row r="87" spans="1:18" x14ac:dyDescent="0.25">
      <c r="A87" s="18"/>
      <c r="B87" s="18"/>
      <c r="C87" s="18"/>
      <c r="D87" s="18"/>
      <c r="E87" s="19"/>
      <c r="F87" s="20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2"/>
    </row>
    <row r="88" spans="1:18" x14ac:dyDescent="0.25">
      <c r="A88" s="18"/>
      <c r="B88" s="18"/>
      <c r="C88" s="18"/>
      <c r="D88" s="18"/>
      <c r="E88" s="19"/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2"/>
    </row>
    <row r="89" spans="1:18" x14ac:dyDescent="0.25">
      <c r="A89" s="18"/>
      <c r="B89" s="18"/>
      <c r="C89" s="18"/>
      <c r="D89" s="18"/>
      <c r="E89" s="19"/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2"/>
    </row>
    <row r="90" spans="1:18" x14ac:dyDescent="0.25">
      <c r="A90" s="18"/>
      <c r="B90" s="18"/>
      <c r="C90" s="18"/>
      <c r="D90" s="18"/>
      <c r="E90" s="19"/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2"/>
    </row>
    <row r="91" spans="1:18" x14ac:dyDescent="0.25">
      <c r="A91" s="18"/>
      <c r="B91" s="18"/>
      <c r="C91" s="18"/>
      <c r="D91" s="18"/>
      <c r="E91" s="19"/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2"/>
    </row>
    <row r="92" spans="1:18" x14ac:dyDescent="0.25">
      <c r="A92" s="18"/>
      <c r="B92" s="18"/>
      <c r="C92" s="18"/>
      <c r="D92" s="18"/>
      <c r="E92" s="19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2"/>
    </row>
    <row r="93" spans="1:18" x14ac:dyDescent="0.25">
      <c r="A93" s="18"/>
      <c r="B93" s="18"/>
      <c r="C93" s="18"/>
      <c r="D93" s="18"/>
      <c r="E93" s="19"/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2"/>
    </row>
    <row r="94" spans="1:18" x14ac:dyDescent="0.25">
      <c r="A94" s="18"/>
      <c r="B94" s="18"/>
      <c r="C94" s="18"/>
      <c r="D94" s="18"/>
      <c r="E94" s="19"/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2"/>
    </row>
    <row r="95" spans="1:18" x14ac:dyDescent="0.25">
      <c r="A95" s="18"/>
      <c r="B95" s="18"/>
      <c r="C95" s="18"/>
      <c r="D95" s="18"/>
      <c r="E95" s="19"/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2"/>
    </row>
    <row r="96" spans="1:18" x14ac:dyDescent="0.25">
      <c r="A96" s="18"/>
      <c r="B96" s="18"/>
      <c r="C96" s="18"/>
      <c r="D96" s="18"/>
      <c r="E96" s="19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2"/>
    </row>
    <row r="97" spans="1:18" x14ac:dyDescent="0.25">
      <c r="A97" s="18"/>
      <c r="B97" s="18"/>
      <c r="C97" s="18"/>
      <c r="D97" s="18"/>
      <c r="E97" s="19"/>
      <c r="F97" s="20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2"/>
    </row>
    <row r="98" spans="1:18" x14ac:dyDescent="0.25">
      <c r="A98" s="18"/>
      <c r="B98" s="18"/>
      <c r="C98" s="18"/>
      <c r="D98" s="18"/>
      <c r="E98" s="19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2"/>
    </row>
    <row r="99" spans="1:18" x14ac:dyDescent="0.25">
      <c r="A99" s="18"/>
      <c r="B99" s="18"/>
      <c r="C99" s="18"/>
      <c r="D99" s="18"/>
      <c r="E99" s="19"/>
      <c r="F99" s="20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2"/>
    </row>
    <row r="100" spans="1:18" x14ac:dyDescent="0.25">
      <c r="A100" s="18"/>
      <c r="B100" s="18"/>
      <c r="C100" s="18"/>
      <c r="D100" s="18"/>
      <c r="E100" s="19"/>
      <c r="F100" s="2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2"/>
    </row>
    <row r="101" spans="1:18" x14ac:dyDescent="0.25">
      <c r="A101" s="18"/>
      <c r="B101" s="18"/>
      <c r="C101" s="18"/>
      <c r="D101" s="18"/>
      <c r="E101" s="19"/>
      <c r="F101" s="20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2"/>
    </row>
    <row r="102" spans="1:18" x14ac:dyDescent="0.25">
      <c r="A102" s="18"/>
      <c r="B102" s="18"/>
      <c r="C102" s="18"/>
      <c r="D102" s="18"/>
      <c r="E102" s="19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2"/>
    </row>
    <row r="103" spans="1:18" x14ac:dyDescent="0.25">
      <c r="A103" s="18"/>
      <c r="B103" s="18"/>
      <c r="C103" s="18"/>
      <c r="D103" s="18"/>
      <c r="E103" s="19"/>
      <c r="F103" s="20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2"/>
    </row>
    <row r="104" spans="1:18" x14ac:dyDescent="0.25">
      <c r="A104" s="18"/>
      <c r="B104" s="18"/>
      <c r="C104" s="18"/>
      <c r="D104" s="18"/>
      <c r="E104" s="19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2"/>
    </row>
    <row r="105" spans="1:18" x14ac:dyDescent="0.25">
      <c r="A105" s="18"/>
      <c r="B105" s="18"/>
      <c r="C105" s="18"/>
      <c r="D105" s="18"/>
      <c r="E105" s="19"/>
      <c r="F105" s="20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2"/>
    </row>
    <row r="106" spans="1:18" x14ac:dyDescent="0.25">
      <c r="A106" s="18"/>
      <c r="B106" s="18"/>
      <c r="C106" s="18"/>
      <c r="D106" s="18"/>
      <c r="E106" s="19"/>
      <c r="F106" s="2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2"/>
    </row>
    <row r="107" spans="1:18" x14ac:dyDescent="0.25">
      <c r="A107" s="18"/>
      <c r="B107" s="18"/>
      <c r="C107" s="18"/>
      <c r="D107" s="18"/>
      <c r="E107" s="19"/>
      <c r="F107" s="20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2"/>
    </row>
    <row r="108" spans="1:18" x14ac:dyDescent="0.25">
      <c r="A108" s="18"/>
      <c r="B108" s="18"/>
      <c r="C108" s="18"/>
      <c r="D108" s="18"/>
      <c r="E108" s="19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2"/>
    </row>
    <row r="109" spans="1:18" x14ac:dyDescent="0.25">
      <c r="A109" s="18"/>
      <c r="B109" s="18"/>
      <c r="C109" s="18"/>
      <c r="D109" s="18"/>
      <c r="E109" s="19"/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2"/>
    </row>
    <row r="110" spans="1:18" x14ac:dyDescent="0.25">
      <c r="A110" s="18"/>
      <c r="B110" s="18"/>
      <c r="C110" s="18"/>
      <c r="D110" s="18"/>
      <c r="E110" s="19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2"/>
    </row>
    <row r="111" spans="1:18" x14ac:dyDescent="0.25">
      <c r="A111" s="18"/>
      <c r="B111" s="18"/>
      <c r="C111" s="18"/>
      <c r="D111" s="18"/>
      <c r="E111" s="19"/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2"/>
    </row>
    <row r="112" spans="1:18" x14ac:dyDescent="0.25">
      <c r="A112" s="18"/>
      <c r="B112" s="18"/>
      <c r="C112" s="18"/>
      <c r="D112" s="18"/>
      <c r="E112" s="19"/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2"/>
    </row>
    <row r="113" spans="1:18" x14ac:dyDescent="0.25">
      <c r="A113" s="18"/>
      <c r="B113" s="18"/>
      <c r="C113" s="18"/>
      <c r="D113" s="18"/>
      <c r="E113" s="19"/>
      <c r="F113" s="2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2"/>
    </row>
    <row r="114" spans="1:18" x14ac:dyDescent="0.25">
      <c r="A114" s="18"/>
      <c r="B114" s="18"/>
      <c r="C114" s="18"/>
      <c r="D114" s="18"/>
      <c r="E114" s="19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2"/>
    </row>
    <row r="115" spans="1:18" x14ac:dyDescent="0.25">
      <c r="A115" s="18"/>
      <c r="B115" s="18"/>
      <c r="C115" s="18"/>
      <c r="D115" s="18"/>
      <c r="E115" s="19"/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2"/>
    </row>
    <row r="116" spans="1:18" x14ac:dyDescent="0.25">
      <c r="A116" s="18"/>
      <c r="B116" s="18"/>
      <c r="C116" s="18"/>
      <c r="D116" s="18"/>
      <c r="E116" s="19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2"/>
    </row>
    <row r="117" spans="1:18" x14ac:dyDescent="0.25">
      <c r="A117" s="18"/>
      <c r="B117" s="18"/>
      <c r="C117" s="18"/>
      <c r="D117" s="18"/>
      <c r="E117" s="19"/>
      <c r="F117" s="20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2"/>
    </row>
    <row r="118" spans="1:18" x14ac:dyDescent="0.25">
      <c r="A118" s="18"/>
      <c r="B118" s="18"/>
      <c r="C118" s="18"/>
      <c r="D118" s="18"/>
      <c r="E118" s="19"/>
      <c r="F118" s="20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2"/>
    </row>
    <row r="119" spans="1:18" x14ac:dyDescent="0.25">
      <c r="A119" s="18"/>
      <c r="B119" s="18"/>
      <c r="C119" s="18"/>
      <c r="D119" s="18"/>
      <c r="E119" s="19"/>
      <c r="F119" s="20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2"/>
    </row>
    <row r="120" spans="1:18" x14ac:dyDescent="0.25">
      <c r="A120" s="18"/>
      <c r="B120" s="18"/>
      <c r="C120" s="18"/>
      <c r="D120" s="18"/>
      <c r="E120" s="19"/>
      <c r="F120" s="20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2"/>
    </row>
    <row r="121" spans="1:18" x14ac:dyDescent="0.25">
      <c r="A121" s="18"/>
      <c r="B121" s="18"/>
      <c r="C121" s="18"/>
      <c r="D121" s="18"/>
      <c r="E121" s="19"/>
      <c r="F121" s="20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2"/>
    </row>
    <row r="122" spans="1:18" x14ac:dyDescent="0.25">
      <c r="A122" s="18"/>
      <c r="B122" s="18"/>
      <c r="C122" s="18"/>
      <c r="D122" s="18"/>
      <c r="E122" s="19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2"/>
    </row>
    <row r="123" spans="1:18" x14ac:dyDescent="0.25">
      <c r="A123" s="18"/>
      <c r="B123" s="18"/>
      <c r="C123" s="18"/>
      <c r="D123" s="18"/>
      <c r="E123" s="19"/>
      <c r="F123" s="20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2"/>
    </row>
    <row r="124" spans="1:18" x14ac:dyDescent="0.25">
      <c r="A124" s="18"/>
      <c r="B124" s="18"/>
      <c r="C124" s="18"/>
      <c r="D124" s="18"/>
      <c r="E124" s="19"/>
      <c r="F124" s="20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2"/>
    </row>
    <row r="125" spans="1:18" x14ac:dyDescent="0.25">
      <c r="A125" s="18"/>
      <c r="B125" s="18"/>
      <c r="C125" s="18"/>
      <c r="D125" s="18"/>
      <c r="E125" s="19"/>
      <c r="F125" s="20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2"/>
    </row>
    <row r="126" spans="1:18" x14ac:dyDescent="0.25">
      <c r="A126" s="18"/>
      <c r="B126" s="18"/>
      <c r="C126" s="18"/>
      <c r="D126" s="18"/>
      <c r="E126" s="19"/>
      <c r="F126" s="20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2"/>
    </row>
    <row r="127" spans="1:18" x14ac:dyDescent="0.25">
      <c r="A127" s="18"/>
      <c r="B127" s="18"/>
      <c r="C127" s="18"/>
      <c r="D127" s="18"/>
      <c r="E127" s="19"/>
      <c r="F127" s="20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2"/>
    </row>
    <row r="128" spans="1:18" x14ac:dyDescent="0.25">
      <c r="A128" s="18"/>
      <c r="B128" s="18"/>
      <c r="C128" s="18"/>
      <c r="D128" s="18"/>
      <c r="E128" s="19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2"/>
    </row>
    <row r="129" spans="1:18" x14ac:dyDescent="0.25">
      <c r="A129" s="18"/>
      <c r="B129" s="18"/>
      <c r="C129" s="18"/>
      <c r="D129" s="18"/>
      <c r="E129" s="19"/>
      <c r="F129" s="20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2"/>
    </row>
    <row r="130" spans="1:18" x14ac:dyDescent="0.25">
      <c r="A130" s="18"/>
      <c r="B130" s="18"/>
      <c r="C130" s="18"/>
      <c r="D130" s="18"/>
      <c r="E130" s="19"/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2"/>
    </row>
    <row r="131" spans="1:18" x14ac:dyDescent="0.25">
      <c r="A131" s="18"/>
      <c r="B131" s="18"/>
      <c r="C131" s="18"/>
      <c r="D131" s="18"/>
      <c r="E131" s="19"/>
      <c r="F131" s="20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2"/>
    </row>
    <row r="132" spans="1:18" x14ac:dyDescent="0.25">
      <c r="A132" s="18"/>
      <c r="B132" s="18"/>
      <c r="C132" s="18"/>
      <c r="D132" s="18"/>
      <c r="E132" s="19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2"/>
    </row>
    <row r="133" spans="1:18" x14ac:dyDescent="0.25">
      <c r="A133" s="18"/>
      <c r="B133" s="18"/>
      <c r="C133" s="18"/>
      <c r="D133" s="18"/>
      <c r="E133" s="19"/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2"/>
    </row>
    <row r="134" spans="1:18" x14ac:dyDescent="0.25">
      <c r="A134" s="18"/>
      <c r="B134" s="18"/>
      <c r="C134" s="18"/>
      <c r="D134" s="18"/>
      <c r="E134" s="19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2"/>
    </row>
    <row r="135" spans="1:18" x14ac:dyDescent="0.25">
      <c r="A135" s="18"/>
      <c r="B135" s="18"/>
      <c r="C135" s="18"/>
      <c r="D135" s="18"/>
      <c r="E135" s="19"/>
      <c r="F135" s="2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2"/>
    </row>
    <row r="136" spans="1:18" x14ac:dyDescent="0.25">
      <c r="A136" s="18"/>
      <c r="B136" s="18"/>
      <c r="C136" s="18"/>
      <c r="D136" s="18"/>
      <c r="E136" s="19"/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2"/>
    </row>
    <row r="137" spans="1:18" x14ac:dyDescent="0.25">
      <c r="A137" s="18"/>
      <c r="B137" s="18"/>
      <c r="C137" s="18"/>
      <c r="D137" s="18"/>
      <c r="E137" s="19"/>
      <c r="F137" s="20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2"/>
    </row>
    <row r="138" spans="1:18" x14ac:dyDescent="0.25">
      <c r="A138" s="18"/>
      <c r="B138" s="18"/>
      <c r="C138" s="18"/>
      <c r="D138" s="18"/>
      <c r="E138" s="19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2"/>
    </row>
    <row r="139" spans="1:18" x14ac:dyDescent="0.25">
      <c r="A139" s="18"/>
      <c r="B139" s="18"/>
      <c r="C139" s="18"/>
      <c r="D139" s="18"/>
      <c r="E139" s="19"/>
      <c r="F139" s="20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2"/>
    </row>
    <row r="140" spans="1:18" x14ac:dyDescent="0.25">
      <c r="A140" s="18"/>
      <c r="B140" s="18"/>
      <c r="C140" s="18"/>
      <c r="D140" s="18"/>
      <c r="E140" s="19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2"/>
    </row>
    <row r="141" spans="1:18" x14ac:dyDescent="0.25">
      <c r="A141" s="18"/>
      <c r="B141" s="18"/>
      <c r="C141" s="18"/>
      <c r="D141" s="18"/>
      <c r="E141" s="19"/>
      <c r="F141" s="20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2"/>
    </row>
    <row r="142" spans="1:18" x14ac:dyDescent="0.25">
      <c r="A142" s="18"/>
      <c r="B142" s="18"/>
      <c r="C142" s="18"/>
      <c r="D142" s="18"/>
      <c r="E142" s="19"/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2"/>
    </row>
    <row r="143" spans="1:18" x14ac:dyDescent="0.25">
      <c r="A143" s="18"/>
      <c r="B143" s="18"/>
      <c r="C143" s="18"/>
      <c r="D143" s="18"/>
      <c r="E143" s="19"/>
      <c r="F143" s="20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2"/>
    </row>
    <row r="144" spans="1:18" x14ac:dyDescent="0.25">
      <c r="A144" s="18"/>
      <c r="B144" s="18"/>
      <c r="C144" s="18"/>
      <c r="D144" s="18"/>
      <c r="E144" s="19"/>
      <c r="F144" s="2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2"/>
    </row>
    <row r="145" spans="1:18" x14ac:dyDescent="0.25">
      <c r="A145" s="18"/>
      <c r="B145" s="18"/>
      <c r="C145" s="18"/>
      <c r="D145" s="18"/>
      <c r="E145" s="19"/>
      <c r="F145" s="20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2"/>
    </row>
    <row r="146" spans="1:18" x14ac:dyDescent="0.25">
      <c r="A146" s="18"/>
      <c r="B146" s="18"/>
      <c r="C146" s="18"/>
      <c r="D146" s="18"/>
      <c r="E146" s="19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2"/>
    </row>
    <row r="147" spans="1:18" x14ac:dyDescent="0.25">
      <c r="A147" s="18"/>
      <c r="B147" s="18"/>
      <c r="C147" s="18"/>
      <c r="D147" s="18"/>
      <c r="E147" s="19"/>
      <c r="F147" s="20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2"/>
    </row>
    <row r="148" spans="1:18" x14ac:dyDescent="0.25">
      <c r="A148" s="18"/>
      <c r="B148" s="18"/>
      <c r="C148" s="18"/>
      <c r="D148" s="18"/>
      <c r="E148" s="19"/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2"/>
    </row>
    <row r="149" spans="1:18" x14ac:dyDescent="0.25">
      <c r="A149" s="18"/>
      <c r="B149" s="18"/>
      <c r="C149" s="18"/>
      <c r="D149" s="18"/>
      <c r="E149" s="19"/>
      <c r="F149" s="2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2"/>
    </row>
    <row r="150" spans="1:18" x14ac:dyDescent="0.25">
      <c r="A150" s="18"/>
      <c r="B150" s="18"/>
      <c r="C150" s="18"/>
      <c r="D150" s="18"/>
      <c r="E150" s="19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2"/>
    </row>
    <row r="151" spans="1:18" x14ac:dyDescent="0.25">
      <c r="A151" s="18"/>
      <c r="B151" s="18"/>
      <c r="C151" s="18"/>
      <c r="D151" s="18"/>
      <c r="E151" s="19"/>
      <c r="F151" s="20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2"/>
    </row>
    <row r="152" spans="1:18" x14ac:dyDescent="0.25">
      <c r="A152" s="18"/>
      <c r="B152" s="18"/>
      <c r="C152" s="18"/>
      <c r="D152" s="18"/>
      <c r="E152" s="19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2"/>
    </row>
    <row r="153" spans="1:18" x14ac:dyDescent="0.25">
      <c r="A153" s="18"/>
      <c r="B153" s="18"/>
      <c r="C153" s="18"/>
      <c r="D153" s="18"/>
      <c r="E153" s="19"/>
      <c r="F153" s="20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2"/>
    </row>
    <row r="154" spans="1:18" x14ac:dyDescent="0.25">
      <c r="A154" s="18"/>
      <c r="B154" s="18"/>
      <c r="C154" s="18"/>
      <c r="D154" s="18"/>
      <c r="E154" s="19"/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2"/>
    </row>
    <row r="155" spans="1:18" x14ac:dyDescent="0.25">
      <c r="A155" s="18"/>
      <c r="B155" s="18"/>
      <c r="C155" s="18"/>
      <c r="D155" s="18"/>
      <c r="E155" s="19"/>
      <c r="F155" s="20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2"/>
    </row>
    <row r="156" spans="1:18" x14ac:dyDescent="0.25">
      <c r="A156" s="18"/>
      <c r="B156" s="18"/>
      <c r="C156" s="18"/>
      <c r="D156" s="18"/>
      <c r="E156" s="19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2"/>
    </row>
    <row r="157" spans="1:18" x14ac:dyDescent="0.25">
      <c r="A157" s="18"/>
      <c r="B157" s="18"/>
      <c r="C157" s="18"/>
      <c r="D157" s="18"/>
      <c r="E157" s="19"/>
      <c r="F157" s="20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2"/>
    </row>
    <row r="158" spans="1:18" x14ac:dyDescent="0.25">
      <c r="A158" s="18"/>
      <c r="B158" s="18"/>
      <c r="C158" s="18"/>
      <c r="D158" s="18"/>
      <c r="E158" s="19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2"/>
    </row>
    <row r="159" spans="1:18" x14ac:dyDescent="0.25">
      <c r="A159" s="18"/>
      <c r="B159" s="18"/>
      <c r="C159" s="18"/>
      <c r="D159" s="18"/>
      <c r="E159" s="19"/>
      <c r="F159" s="20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2"/>
    </row>
    <row r="160" spans="1:18" x14ac:dyDescent="0.25">
      <c r="A160" s="18"/>
      <c r="B160" s="18"/>
      <c r="C160" s="18"/>
      <c r="D160" s="18"/>
      <c r="E160" s="19"/>
      <c r="F160" s="2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2"/>
    </row>
    <row r="161" spans="1:18" x14ac:dyDescent="0.25">
      <c r="A161" s="18"/>
      <c r="B161" s="18"/>
      <c r="C161" s="18"/>
      <c r="D161" s="18"/>
      <c r="E161" s="19"/>
      <c r="F161" s="20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</row>
    <row r="162" spans="1:18" x14ac:dyDescent="0.25">
      <c r="A162" s="18"/>
      <c r="B162" s="18"/>
      <c r="C162" s="18"/>
      <c r="D162" s="18"/>
      <c r="E162" s="19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</row>
    <row r="163" spans="1:18" x14ac:dyDescent="0.25">
      <c r="A163" s="18"/>
      <c r="B163" s="18"/>
      <c r="C163" s="18"/>
      <c r="D163" s="18"/>
      <c r="E163" s="19"/>
      <c r="F163" s="20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2"/>
    </row>
    <row r="164" spans="1:18" x14ac:dyDescent="0.25">
      <c r="A164" s="18"/>
      <c r="B164" s="18"/>
      <c r="C164" s="18"/>
      <c r="D164" s="18"/>
      <c r="E164" s="19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2"/>
    </row>
    <row r="165" spans="1:18" x14ac:dyDescent="0.25">
      <c r="A165" s="18"/>
      <c r="B165" s="18"/>
      <c r="C165" s="18"/>
      <c r="D165" s="18"/>
      <c r="E165" s="19"/>
      <c r="F165" s="20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2"/>
    </row>
    <row r="166" spans="1:18" x14ac:dyDescent="0.25">
      <c r="A166" s="18"/>
      <c r="B166" s="18"/>
      <c r="C166" s="18"/>
      <c r="D166" s="18"/>
      <c r="E166" s="19"/>
      <c r="F166" s="2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2"/>
    </row>
    <row r="167" spans="1:18" x14ac:dyDescent="0.25">
      <c r="A167" s="18"/>
      <c r="B167" s="18"/>
      <c r="C167" s="18"/>
      <c r="D167" s="18"/>
      <c r="E167" s="19"/>
      <c r="F167" s="20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2"/>
    </row>
    <row r="168" spans="1:18" x14ac:dyDescent="0.25">
      <c r="A168" s="18"/>
      <c r="B168" s="18"/>
      <c r="C168" s="18"/>
      <c r="D168" s="18"/>
      <c r="E168" s="19"/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2"/>
    </row>
    <row r="169" spans="1:18" x14ac:dyDescent="0.25">
      <c r="A169" s="18"/>
      <c r="B169" s="18"/>
      <c r="C169" s="18"/>
      <c r="D169" s="18"/>
      <c r="E169" s="19"/>
      <c r="F169" s="20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2"/>
    </row>
    <row r="170" spans="1:18" x14ac:dyDescent="0.25">
      <c r="A170" s="18"/>
      <c r="B170" s="18"/>
      <c r="C170" s="18"/>
      <c r="D170" s="18"/>
      <c r="E170" s="19"/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2"/>
    </row>
    <row r="171" spans="1:18" x14ac:dyDescent="0.25">
      <c r="A171" s="18"/>
      <c r="B171" s="18"/>
      <c r="C171" s="18"/>
      <c r="D171" s="18"/>
      <c r="E171" s="19"/>
      <c r="F171" s="2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2"/>
    </row>
    <row r="172" spans="1:18" x14ac:dyDescent="0.25">
      <c r="A172" s="18"/>
      <c r="B172" s="18"/>
      <c r="C172" s="18"/>
      <c r="D172" s="18"/>
      <c r="E172" s="19"/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2"/>
    </row>
    <row r="173" spans="1:18" x14ac:dyDescent="0.25">
      <c r="A173" s="18"/>
      <c r="B173" s="18"/>
      <c r="C173" s="18"/>
      <c r="D173" s="18"/>
      <c r="E173" s="19"/>
      <c r="F173" s="20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2"/>
    </row>
    <row r="174" spans="1:18" x14ac:dyDescent="0.25">
      <c r="A174" s="18"/>
      <c r="B174" s="18"/>
      <c r="C174" s="18"/>
      <c r="D174" s="18"/>
      <c r="E174" s="19"/>
      <c r="F174" s="20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2"/>
    </row>
    <row r="175" spans="1:18" x14ac:dyDescent="0.25">
      <c r="A175" s="18"/>
      <c r="B175" s="18"/>
      <c r="C175" s="18"/>
      <c r="D175" s="18"/>
      <c r="E175" s="19"/>
      <c r="F175" s="20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2"/>
    </row>
    <row r="176" spans="1:18" x14ac:dyDescent="0.25">
      <c r="A176" s="18"/>
      <c r="B176" s="18"/>
      <c r="C176" s="18"/>
      <c r="D176" s="18"/>
      <c r="E176" s="19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2"/>
    </row>
    <row r="177" spans="1:18" x14ac:dyDescent="0.25">
      <c r="A177" s="18"/>
      <c r="B177" s="18"/>
      <c r="C177" s="18"/>
      <c r="D177" s="18"/>
      <c r="E177" s="19"/>
      <c r="F177" s="20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2"/>
    </row>
    <row r="178" spans="1:18" x14ac:dyDescent="0.25">
      <c r="A178" s="18"/>
      <c r="B178" s="18"/>
      <c r="C178" s="18"/>
      <c r="D178" s="18"/>
      <c r="E178" s="19"/>
      <c r="F178" s="2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2"/>
    </row>
    <row r="179" spans="1:18" x14ac:dyDescent="0.25">
      <c r="A179" s="18"/>
      <c r="B179" s="18"/>
      <c r="C179" s="18"/>
      <c r="D179" s="18"/>
      <c r="E179" s="19"/>
      <c r="F179" s="20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2"/>
    </row>
    <row r="180" spans="1:18" x14ac:dyDescent="0.25">
      <c r="A180" s="18"/>
      <c r="B180" s="18"/>
      <c r="C180" s="18"/>
      <c r="D180" s="18"/>
      <c r="E180" s="19"/>
      <c r="F180" s="2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2"/>
    </row>
    <row r="181" spans="1:18" x14ac:dyDescent="0.25">
      <c r="A181" s="18"/>
      <c r="B181" s="18"/>
      <c r="C181" s="18"/>
      <c r="D181" s="18"/>
      <c r="E181" s="19"/>
      <c r="F181" s="20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2"/>
    </row>
    <row r="182" spans="1:18" x14ac:dyDescent="0.25">
      <c r="A182" s="18"/>
      <c r="B182" s="18"/>
      <c r="C182" s="18"/>
      <c r="D182" s="18"/>
      <c r="E182" s="19"/>
      <c r="F182" s="20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2"/>
    </row>
    <row r="183" spans="1:18" x14ac:dyDescent="0.25">
      <c r="A183" s="18"/>
      <c r="B183" s="18"/>
      <c r="C183" s="18"/>
      <c r="D183" s="18"/>
      <c r="E183" s="19"/>
      <c r="F183" s="20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2"/>
    </row>
    <row r="184" spans="1:18" x14ac:dyDescent="0.25">
      <c r="A184" s="18"/>
      <c r="B184" s="18"/>
      <c r="C184" s="18"/>
      <c r="D184" s="18"/>
      <c r="E184" s="19"/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2"/>
    </row>
    <row r="185" spans="1:18" x14ac:dyDescent="0.25">
      <c r="A185" s="18"/>
      <c r="B185" s="18"/>
      <c r="C185" s="18"/>
      <c r="D185" s="18"/>
      <c r="E185" s="19"/>
      <c r="F185" s="20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2"/>
    </row>
    <row r="186" spans="1:18" x14ac:dyDescent="0.25">
      <c r="A186" s="18"/>
      <c r="B186" s="18"/>
      <c r="C186" s="18"/>
      <c r="D186" s="18"/>
      <c r="E186" s="19"/>
      <c r="F186" s="20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2"/>
    </row>
    <row r="187" spans="1:18" x14ac:dyDescent="0.25">
      <c r="A187" s="18"/>
      <c r="B187" s="18"/>
      <c r="C187" s="18"/>
      <c r="D187" s="18"/>
      <c r="E187" s="19"/>
      <c r="F187" s="20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2"/>
    </row>
    <row r="188" spans="1:18" x14ac:dyDescent="0.25">
      <c r="A188" s="18"/>
      <c r="B188" s="18"/>
      <c r="C188" s="18"/>
      <c r="D188" s="18"/>
      <c r="E188" s="19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2"/>
    </row>
    <row r="189" spans="1:18" x14ac:dyDescent="0.25">
      <c r="A189" s="18"/>
      <c r="B189" s="18"/>
      <c r="C189" s="18"/>
      <c r="D189" s="18"/>
      <c r="E189" s="19"/>
      <c r="F189" s="20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2"/>
    </row>
    <row r="190" spans="1:18" x14ac:dyDescent="0.25">
      <c r="A190" s="18"/>
      <c r="B190" s="18"/>
      <c r="C190" s="18"/>
      <c r="D190" s="18"/>
      <c r="E190" s="19"/>
      <c r="F190" s="2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2"/>
    </row>
    <row r="191" spans="1:18" x14ac:dyDescent="0.25">
      <c r="A191" s="18"/>
      <c r="B191" s="18"/>
      <c r="C191" s="18"/>
      <c r="D191" s="18"/>
      <c r="E191" s="19"/>
      <c r="F191" s="20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2"/>
    </row>
    <row r="192" spans="1:18" x14ac:dyDescent="0.25">
      <c r="A192" s="18"/>
      <c r="B192" s="18"/>
      <c r="C192" s="18"/>
      <c r="D192" s="18"/>
      <c r="E192" s="19"/>
      <c r="F192" s="20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2"/>
    </row>
    <row r="193" spans="1:18" x14ac:dyDescent="0.25">
      <c r="A193" s="18"/>
      <c r="B193" s="18"/>
      <c r="C193" s="18"/>
      <c r="D193" s="18"/>
      <c r="E193" s="19"/>
      <c r="F193" s="20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2"/>
    </row>
    <row r="194" spans="1:18" x14ac:dyDescent="0.25">
      <c r="A194" s="18"/>
      <c r="B194" s="18"/>
      <c r="C194" s="18"/>
      <c r="D194" s="18"/>
      <c r="E194" s="19"/>
      <c r="F194" s="2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2"/>
    </row>
    <row r="195" spans="1:18" x14ac:dyDescent="0.25">
      <c r="A195" s="18"/>
      <c r="B195" s="18"/>
      <c r="C195" s="18"/>
      <c r="D195" s="18"/>
      <c r="E195" s="19"/>
      <c r="F195" s="20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2"/>
    </row>
    <row r="196" spans="1:18" x14ac:dyDescent="0.25">
      <c r="A196" s="18"/>
      <c r="B196" s="18"/>
      <c r="C196" s="18"/>
      <c r="D196" s="18"/>
      <c r="E196" s="19"/>
      <c r="F196" s="2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2"/>
    </row>
    <row r="197" spans="1:18" x14ac:dyDescent="0.25">
      <c r="A197" s="18"/>
      <c r="B197" s="18"/>
      <c r="C197" s="18"/>
      <c r="D197" s="18"/>
      <c r="E197" s="19"/>
      <c r="F197" s="20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2"/>
    </row>
    <row r="198" spans="1:18" x14ac:dyDescent="0.25">
      <c r="A198" s="18"/>
      <c r="B198" s="18"/>
      <c r="C198" s="18"/>
      <c r="D198" s="18"/>
      <c r="E198" s="19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2"/>
    </row>
    <row r="199" spans="1:18" x14ac:dyDescent="0.25">
      <c r="A199" s="18"/>
      <c r="B199" s="18"/>
      <c r="C199" s="18"/>
      <c r="D199" s="18"/>
      <c r="E199" s="19"/>
      <c r="F199" s="20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2"/>
    </row>
    <row r="200" spans="1:18" x14ac:dyDescent="0.25">
      <c r="A200" s="18"/>
      <c r="B200" s="18"/>
      <c r="C200" s="18"/>
      <c r="D200" s="18"/>
      <c r="E200" s="19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2"/>
    </row>
    <row r="201" spans="1:18" x14ac:dyDescent="0.25">
      <c r="A201" s="18"/>
      <c r="B201" s="18"/>
      <c r="C201" s="18"/>
      <c r="D201" s="18"/>
      <c r="E201" s="19"/>
      <c r="F201" s="20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2"/>
    </row>
    <row r="202" spans="1:18" x14ac:dyDescent="0.25">
      <c r="A202" s="18"/>
      <c r="B202" s="18"/>
      <c r="C202" s="18"/>
      <c r="D202" s="18"/>
      <c r="E202" s="19"/>
      <c r="F202" s="20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2"/>
    </row>
    <row r="203" spans="1:18" x14ac:dyDescent="0.25">
      <c r="A203" s="18"/>
      <c r="B203" s="18"/>
      <c r="C203" s="18"/>
      <c r="D203" s="18"/>
      <c r="E203" s="19"/>
      <c r="F203" s="20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2"/>
    </row>
    <row r="204" spans="1:18" x14ac:dyDescent="0.25">
      <c r="A204" s="18"/>
      <c r="B204" s="18"/>
      <c r="C204" s="18"/>
      <c r="D204" s="18"/>
      <c r="E204" s="19"/>
      <c r="F204" s="2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2"/>
    </row>
    <row r="205" spans="1:18" ht="15.75" thickBot="1" x14ac:dyDescent="0.3">
      <c r="A205" s="23"/>
      <c r="B205" s="23"/>
      <c r="C205" s="23"/>
      <c r="D205" s="23"/>
      <c r="E205" s="24"/>
      <c r="F205" s="25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2"/>
    </row>
  </sheetData>
  <autoFilter ref="A9:R30" xr:uid="{3DD173D4-938D-461A-9345-0F964C8DD921}">
    <sortState xmlns:xlrd2="http://schemas.microsoft.com/office/spreadsheetml/2017/richdata2" ref="A10:R31">
      <sortCondition ref="D9:D3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0F6A-DECE-4B71-9E4A-6A672F7E376A}">
  <dimension ref="A1:Z23"/>
  <sheetViews>
    <sheetView zoomScale="110" zoomScaleNormal="110" workbookViewId="0">
      <selection activeCell="F10" sqref="F10"/>
    </sheetView>
  </sheetViews>
  <sheetFormatPr baseColWidth="10" defaultColWidth="11.42578125" defaultRowHeight="15" x14ac:dyDescent="0.25"/>
  <cols>
    <col min="1" max="1" width="50.7109375" bestFit="1" customWidth="1"/>
    <col min="2" max="2" width="9.28515625" bestFit="1" customWidth="1"/>
    <col min="3" max="3" width="5.5703125" bestFit="1" customWidth="1"/>
    <col min="4" max="4" width="7.7109375" bestFit="1" customWidth="1"/>
    <col min="5" max="5" width="12.7109375" bestFit="1" customWidth="1"/>
    <col min="6" max="6" width="16.28515625" bestFit="1" customWidth="1"/>
    <col min="7" max="8" width="8.140625" bestFit="1" customWidth="1"/>
    <col min="9" max="9" width="9.85546875" bestFit="1" customWidth="1"/>
    <col min="10" max="12" width="8.140625" bestFit="1" customWidth="1"/>
    <col min="13" max="13" width="7.140625" bestFit="1" customWidth="1"/>
    <col min="14" max="15" width="8.140625" bestFit="1" customWidth="1"/>
    <col min="16" max="16" width="7.140625" bestFit="1" customWidth="1"/>
    <col min="17" max="17" width="4.85546875" bestFit="1" customWidth="1"/>
    <col min="18" max="18" width="4.42578125" bestFit="1" customWidth="1"/>
    <col min="19" max="19" width="5" bestFit="1" customWidth="1"/>
    <col min="20" max="20" width="6.28515625" bestFit="1" customWidth="1"/>
    <col min="21" max="21" width="3.85546875" bestFit="1" customWidth="1"/>
    <col min="22" max="22" width="7" bestFit="1" customWidth="1"/>
    <col min="23" max="24" width="3.85546875" bestFit="1" customWidth="1"/>
    <col min="25" max="25" width="4.85546875" bestFit="1" customWidth="1"/>
    <col min="26" max="26" width="3.85546875" bestFit="1" customWidth="1"/>
  </cols>
  <sheetData>
    <row r="1" spans="1:26" x14ac:dyDescent="0.25">
      <c r="G1" s="32" t="s">
        <v>46</v>
      </c>
      <c r="H1" s="32"/>
      <c r="I1" s="32"/>
      <c r="J1" s="32"/>
      <c r="K1" s="32"/>
      <c r="L1" s="32"/>
      <c r="M1" s="32"/>
      <c r="N1" s="32"/>
      <c r="O1" s="32"/>
      <c r="P1" s="32"/>
      <c r="Q1" s="33" t="s">
        <v>47</v>
      </c>
      <c r="R1" s="33"/>
      <c r="S1" s="33"/>
      <c r="T1" s="33"/>
      <c r="U1" s="33"/>
      <c r="V1" s="33"/>
      <c r="W1" s="33"/>
      <c r="X1" s="33"/>
      <c r="Y1" s="33"/>
      <c r="Z1" s="33"/>
    </row>
    <row r="2" spans="1:26" x14ac:dyDescent="0.25">
      <c r="A2" s="26" t="s">
        <v>48</v>
      </c>
      <c r="B2" s="26" t="s">
        <v>49</v>
      </c>
      <c r="C2" s="26" t="s">
        <v>50</v>
      </c>
      <c r="D2" s="26" t="s">
        <v>51</v>
      </c>
      <c r="E2" s="26" t="s">
        <v>52</v>
      </c>
      <c r="F2" s="26" t="s">
        <v>53</v>
      </c>
      <c r="G2" s="27" t="s">
        <v>11</v>
      </c>
      <c r="H2" s="27" t="s">
        <v>12</v>
      </c>
      <c r="I2" s="27" t="s">
        <v>13</v>
      </c>
      <c r="J2" s="27" t="s">
        <v>14</v>
      </c>
      <c r="K2" s="27" t="s">
        <v>15</v>
      </c>
      <c r="L2" s="27" t="s">
        <v>16</v>
      </c>
      <c r="M2" s="27" t="s">
        <v>17</v>
      </c>
      <c r="N2" s="27" t="s">
        <v>18</v>
      </c>
      <c r="O2" s="27" t="s">
        <v>19</v>
      </c>
      <c r="P2" s="27" t="s">
        <v>20</v>
      </c>
      <c r="Q2" s="26" t="s">
        <v>11</v>
      </c>
      <c r="R2" s="26" t="s">
        <v>12</v>
      </c>
      <c r="S2" s="26" t="s">
        <v>13</v>
      </c>
      <c r="T2" s="26" t="s">
        <v>14</v>
      </c>
      <c r="U2" s="26" t="s">
        <v>15</v>
      </c>
      <c r="V2" s="26" t="s">
        <v>16</v>
      </c>
      <c r="W2" s="26" t="s">
        <v>17</v>
      </c>
      <c r="X2" s="26" t="s">
        <v>18</v>
      </c>
      <c r="Y2" s="26" t="s">
        <v>19</v>
      </c>
      <c r="Z2" s="26" t="s">
        <v>20</v>
      </c>
    </row>
    <row r="3" spans="1:26" x14ac:dyDescent="0.25">
      <c r="A3" s="26"/>
      <c r="B3" s="26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22" t="s">
        <v>54</v>
      </c>
      <c r="B4" s="22" t="s">
        <v>55</v>
      </c>
      <c r="C4" s="22">
        <v>2018</v>
      </c>
      <c r="D4" s="28">
        <v>310.83</v>
      </c>
      <c r="E4" s="29">
        <v>3614566.2963854335</v>
      </c>
      <c r="F4" s="29">
        <f t="shared" ref="F4:F23" si="0">E4/D4</f>
        <v>11628.756221682057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25">
      <c r="A5" s="22" t="s">
        <v>56</v>
      </c>
      <c r="B5" s="22" t="s">
        <v>55</v>
      </c>
      <c r="C5" s="22">
        <v>2018</v>
      </c>
      <c r="D5" s="28">
        <v>394.77</v>
      </c>
      <c r="E5" s="29">
        <v>2764464.2472355356</v>
      </c>
      <c r="F5" s="29">
        <f t="shared" si="0"/>
        <v>7002.7211977494126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x14ac:dyDescent="0.25">
      <c r="A6" s="22" t="s">
        <v>57</v>
      </c>
      <c r="B6" s="22" t="s">
        <v>55</v>
      </c>
      <c r="C6" s="22">
        <v>2019</v>
      </c>
      <c r="D6" s="28">
        <v>102.9</v>
      </c>
      <c r="E6" s="29">
        <v>1112340.4788876595</v>
      </c>
      <c r="F6" s="29">
        <f t="shared" si="0"/>
        <v>10809.917190356262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x14ac:dyDescent="0.25">
      <c r="A7" s="22" t="s">
        <v>58</v>
      </c>
      <c r="B7" s="22" t="s">
        <v>55</v>
      </c>
      <c r="C7" s="22">
        <v>2019</v>
      </c>
      <c r="D7" s="28">
        <v>235.3</v>
      </c>
      <c r="E7" s="29">
        <v>1930837.6680691629</v>
      </c>
      <c r="F7" s="29">
        <f t="shared" si="0"/>
        <v>8205.8549429203686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x14ac:dyDescent="0.25">
      <c r="A8" s="22" t="s">
        <v>59</v>
      </c>
      <c r="B8" s="22" t="s">
        <v>55</v>
      </c>
      <c r="C8" s="22">
        <v>2020</v>
      </c>
      <c r="D8" s="28">
        <v>108</v>
      </c>
      <c r="E8" s="29">
        <v>1081773.6689182266</v>
      </c>
      <c r="F8" s="29">
        <f t="shared" si="0"/>
        <v>10016.42286035395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25">
      <c r="A9" s="22" t="s">
        <v>60</v>
      </c>
      <c r="B9" s="22" t="s">
        <v>55</v>
      </c>
      <c r="C9" s="22">
        <v>2020</v>
      </c>
      <c r="D9" s="28">
        <v>1395.9</v>
      </c>
      <c r="E9" s="29">
        <v>5671630.9943283694</v>
      </c>
      <c r="F9" s="29">
        <f t="shared" si="0"/>
        <v>4063.0639690009093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x14ac:dyDescent="0.25">
      <c r="A10" s="22" t="s">
        <v>88</v>
      </c>
      <c r="B10" s="22" t="s">
        <v>89</v>
      </c>
      <c r="C10" s="22">
        <v>2020</v>
      </c>
      <c r="D10" s="28">
        <v>643.70000000000005</v>
      </c>
      <c r="E10" s="29">
        <v>1119469</v>
      </c>
      <c r="F10" s="29">
        <f t="shared" si="0"/>
        <v>1739.1160478483764</v>
      </c>
      <c r="G10" s="30">
        <v>100752.2098992478</v>
      </c>
      <c r="H10" s="30">
        <v>22389.379977610621</v>
      </c>
      <c r="I10" s="30">
        <v>649292.019350708</v>
      </c>
      <c r="J10" s="30">
        <v>22389.379977610621</v>
      </c>
      <c r="K10" s="30">
        <v>22389.379977610621</v>
      </c>
      <c r="L10" s="30">
        <v>55973.44994402655</v>
      </c>
      <c r="M10" s="30">
        <v>22389.379977610621</v>
      </c>
      <c r="N10" s="30">
        <v>44778.759955221241</v>
      </c>
      <c r="O10" s="30">
        <v>100752.2098992478</v>
      </c>
      <c r="P10" s="30">
        <v>78362.829921637167</v>
      </c>
      <c r="Q10" s="31">
        <f t="shared" ref="Q10:Q23" si="1">G10/E10*100</f>
        <v>8.999999991000001</v>
      </c>
      <c r="R10" s="31">
        <f t="shared" ref="R10:R23" si="2">H10/E10*100</f>
        <v>1.9999999980000003</v>
      </c>
      <c r="S10" s="31">
        <f t="shared" ref="S10:S23" si="3">I10/E10*100</f>
        <v>57.999999942000002</v>
      </c>
      <c r="T10" s="31">
        <f t="shared" ref="T10:T23" si="4">J10/E10*100</f>
        <v>1.9999999980000003</v>
      </c>
      <c r="U10" s="31">
        <f t="shared" ref="U10:U23" si="5">K10/E10*100</f>
        <v>1.9999999980000003</v>
      </c>
      <c r="V10" s="31">
        <f t="shared" ref="V10:V23" si="6">L10/E10*100</f>
        <v>4.9999999949999996</v>
      </c>
      <c r="W10" s="31">
        <f t="shared" ref="W10:W23" si="7">M10/E10*100</f>
        <v>1.9999999980000003</v>
      </c>
      <c r="X10" s="31">
        <f t="shared" ref="X10:X23" si="8">N10/E10*100</f>
        <v>3.9999999960000006</v>
      </c>
      <c r="Y10" s="31">
        <f t="shared" ref="Y10:Y23" si="9">O10/E10*100</f>
        <v>8.999999991000001</v>
      </c>
      <c r="Z10" s="31">
        <f t="shared" ref="Z10:Z23" si="10">P10/E10*100</f>
        <v>6.9999999930000003</v>
      </c>
    </row>
    <row r="11" spans="1:26" x14ac:dyDescent="0.25">
      <c r="A11" s="22" t="s">
        <v>61</v>
      </c>
      <c r="B11" s="22" t="s">
        <v>55</v>
      </c>
      <c r="C11" s="22">
        <v>2021</v>
      </c>
      <c r="D11" s="28">
        <v>174</v>
      </c>
      <c r="E11" s="29">
        <v>1337088.1679992133</v>
      </c>
      <c r="F11" s="29">
        <f t="shared" si="0"/>
        <v>7684.4147586161689</v>
      </c>
      <c r="G11" s="30">
        <v>75819.850060670055</v>
      </c>
      <c r="H11" s="30">
        <v>93937.633117726058</v>
      </c>
      <c r="I11" s="30">
        <v>412258.27888078365</v>
      </c>
      <c r="J11" s="30">
        <v>233511.27249699374</v>
      </c>
      <c r="K11" s="30">
        <v>93937.633117726058</v>
      </c>
      <c r="L11" s="30">
        <v>255784.94955098088</v>
      </c>
      <c r="M11" s="30">
        <v>19220.342054003922</v>
      </c>
      <c r="N11" s="30">
        <v>86491.539243017673</v>
      </c>
      <c r="O11" s="30">
        <v>66126.668140223235</v>
      </c>
      <c r="P11" s="30"/>
      <c r="Q11" s="31">
        <f t="shared" si="1"/>
        <v>5.6705198561531711</v>
      </c>
      <c r="R11" s="31">
        <f t="shared" si="2"/>
        <v>7.0255376844963093</v>
      </c>
      <c r="S11" s="31">
        <f t="shared" si="3"/>
        <v>30.832542591239669</v>
      </c>
      <c r="T11" s="31">
        <f t="shared" si="4"/>
        <v>17.464164150552197</v>
      </c>
      <c r="U11" s="31">
        <f t="shared" si="5"/>
        <v>7.0255376844963093</v>
      </c>
      <c r="V11" s="31">
        <f t="shared" si="6"/>
        <v>19.129998729532648</v>
      </c>
      <c r="W11" s="31">
        <f t="shared" si="7"/>
        <v>1.43747753618707</v>
      </c>
      <c r="X11" s="31">
        <f t="shared" si="8"/>
        <v>6.4686489128418163</v>
      </c>
      <c r="Y11" s="31">
        <f t="shared" si="9"/>
        <v>4.9455727545008186</v>
      </c>
      <c r="Z11" s="31">
        <f t="shared" si="10"/>
        <v>0</v>
      </c>
    </row>
    <row r="12" spans="1:26" x14ac:dyDescent="0.25">
      <c r="A12" s="22" t="s">
        <v>62</v>
      </c>
      <c r="B12" s="22" t="s">
        <v>55</v>
      </c>
      <c r="C12" s="22">
        <v>2021</v>
      </c>
      <c r="D12" s="28">
        <v>235.8</v>
      </c>
      <c r="E12" s="29">
        <v>2142689.2333745556</v>
      </c>
      <c r="F12" s="29">
        <f t="shared" si="0"/>
        <v>9086.8924231321271</v>
      </c>
      <c r="G12" s="30">
        <v>123663.63262695471</v>
      </c>
      <c r="H12" s="30">
        <v>137094.85486414182</v>
      </c>
      <c r="I12" s="30">
        <v>658796.37451611483</v>
      </c>
      <c r="J12" s="30">
        <v>348441.14107275993</v>
      </c>
      <c r="K12" s="30">
        <v>137094.85486414182</v>
      </c>
      <c r="L12" s="30">
        <v>571112.74370362062</v>
      </c>
      <c r="M12" s="30">
        <v>25189.409974810595</v>
      </c>
      <c r="N12" s="30">
        <v>17632.586982367415</v>
      </c>
      <c r="O12" s="30">
        <v>123663.63262695471</v>
      </c>
      <c r="P12" s="30"/>
      <c r="Q12" s="31">
        <f t="shared" si="1"/>
        <v>5.7714217582637906</v>
      </c>
      <c r="R12" s="31">
        <f t="shared" si="2"/>
        <v>6.3982612470698292</v>
      </c>
      <c r="S12" s="31">
        <f t="shared" si="3"/>
        <v>30.746240017203331</v>
      </c>
      <c r="T12" s="31">
        <f t="shared" si="4"/>
        <v>16.261860826359516</v>
      </c>
      <c r="U12" s="31">
        <f t="shared" si="5"/>
        <v>6.3982612470698292</v>
      </c>
      <c r="V12" s="31">
        <f t="shared" si="6"/>
        <v>26.65401658849828</v>
      </c>
      <c r="W12" s="31">
        <f t="shared" si="7"/>
        <v>1.1755979160421406</v>
      </c>
      <c r="X12" s="31">
        <f t="shared" si="8"/>
        <v>0.82291854122949826</v>
      </c>
      <c r="Y12" s="31">
        <f t="shared" si="9"/>
        <v>5.7714217582637906</v>
      </c>
      <c r="Z12" s="31">
        <f t="shared" si="10"/>
        <v>0</v>
      </c>
    </row>
    <row r="13" spans="1:26" x14ac:dyDescent="0.25">
      <c r="A13" s="22" t="s">
        <v>63</v>
      </c>
      <c r="B13" s="22" t="s">
        <v>64</v>
      </c>
      <c r="C13" s="22">
        <v>2021</v>
      </c>
      <c r="D13" s="28">
        <v>1113.3</v>
      </c>
      <c r="E13" s="29">
        <v>3218198.8055555518</v>
      </c>
      <c r="F13" s="29">
        <f t="shared" si="0"/>
        <v>2890.6842769743571</v>
      </c>
      <c r="G13" s="30">
        <v>242835.31111827557</v>
      </c>
      <c r="H13" s="30"/>
      <c r="I13" s="30">
        <v>2725377.0032468424</v>
      </c>
      <c r="J13" s="30">
        <v>119634.23988036574</v>
      </c>
      <c r="K13" s="30"/>
      <c r="L13" s="30"/>
      <c r="M13" s="30"/>
      <c r="N13" s="30">
        <v>130355.24809186683</v>
      </c>
      <c r="O13" s="30"/>
      <c r="P13" s="30"/>
      <c r="Q13" s="31">
        <f t="shared" si="1"/>
        <v>7.5456901761031929</v>
      </c>
      <c r="R13" s="31">
        <f t="shared" si="2"/>
        <v>0</v>
      </c>
      <c r="S13" s="31">
        <f t="shared" si="3"/>
        <v>84.686409010594531</v>
      </c>
      <c r="T13" s="31">
        <f t="shared" si="4"/>
        <v>3.7174285091971968</v>
      </c>
      <c r="U13" s="31">
        <f t="shared" si="5"/>
        <v>0</v>
      </c>
      <c r="V13" s="31">
        <f t="shared" si="6"/>
        <v>0</v>
      </c>
      <c r="W13" s="31">
        <f t="shared" si="7"/>
        <v>0</v>
      </c>
      <c r="X13" s="31">
        <f t="shared" si="8"/>
        <v>4.0505654239519195</v>
      </c>
      <c r="Y13" s="31">
        <f t="shared" si="9"/>
        <v>0</v>
      </c>
      <c r="Z13" s="31">
        <f t="shared" si="10"/>
        <v>0</v>
      </c>
    </row>
    <row r="14" spans="1:26" x14ac:dyDescent="0.25">
      <c r="A14" s="22" t="s">
        <v>65</v>
      </c>
      <c r="B14" s="22" t="s">
        <v>55</v>
      </c>
      <c r="C14" s="22">
        <v>2022</v>
      </c>
      <c r="D14" s="28">
        <v>304.8</v>
      </c>
      <c r="E14" s="29">
        <v>1138035.0750000002</v>
      </c>
      <c r="F14" s="29">
        <f t="shared" si="0"/>
        <v>3733.7108759842527</v>
      </c>
      <c r="G14" s="30">
        <v>86708.781648291246</v>
      </c>
      <c r="H14" s="30">
        <v>99906.050285093952</v>
      </c>
      <c r="I14" s="30">
        <v>415928.08137907187</v>
      </c>
      <c r="J14" s="30">
        <v>228111.60589188847</v>
      </c>
      <c r="K14" s="30">
        <v>99906.050285093952</v>
      </c>
      <c r="L14" s="30">
        <v>63456.238581543766</v>
      </c>
      <c r="M14" s="30">
        <v>45278.202954721804</v>
      </c>
      <c r="N14" s="30">
        <v>18111.281181888724</v>
      </c>
      <c r="O14" s="30">
        <v>80628.78165437124</v>
      </c>
      <c r="P14" s="30"/>
      <c r="Q14" s="31">
        <f t="shared" si="1"/>
        <v>7.6191660128130261</v>
      </c>
      <c r="R14" s="31">
        <f t="shared" si="2"/>
        <v>8.7788199572929635</v>
      </c>
      <c r="S14" s="31">
        <f t="shared" si="3"/>
        <v>36.547914077171285</v>
      </c>
      <c r="T14" s="31">
        <f t="shared" si="4"/>
        <v>20.044338782079141</v>
      </c>
      <c r="U14" s="31">
        <f t="shared" si="5"/>
        <v>8.7788199572929635</v>
      </c>
      <c r="V14" s="31">
        <f t="shared" si="6"/>
        <v>5.5759475235456835</v>
      </c>
      <c r="W14" s="31">
        <f t="shared" si="7"/>
        <v>3.9786298286739359</v>
      </c>
      <c r="X14" s="31">
        <f t="shared" si="8"/>
        <v>1.5914519314695743</v>
      </c>
      <c r="Y14" s="31">
        <f t="shared" si="9"/>
        <v>7.0849118296614204</v>
      </c>
      <c r="Z14" s="31">
        <f t="shared" si="10"/>
        <v>0</v>
      </c>
    </row>
    <row r="15" spans="1:26" x14ac:dyDescent="0.25">
      <c r="A15" s="22" t="s">
        <v>66</v>
      </c>
      <c r="B15" s="22" t="s">
        <v>55</v>
      </c>
      <c r="C15" s="22">
        <v>2022</v>
      </c>
      <c r="D15" s="28">
        <v>154.6</v>
      </c>
      <c r="E15" s="29">
        <v>1381956</v>
      </c>
      <c r="F15" s="29">
        <f t="shared" si="0"/>
        <v>8938.9133247089267</v>
      </c>
      <c r="G15" s="30">
        <v>102943.68689705632</v>
      </c>
      <c r="H15" s="30">
        <v>122516.33687748367</v>
      </c>
      <c r="I15" s="30">
        <v>525381.89997461811</v>
      </c>
      <c r="J15" s="30">
        <v>274624.30222537555</v>
      </c>
      <c r="K15" s="30">
        <v>122516.33687748367</v>
      </c>
      <c r="L15" s="30">
        <v>77311.508922688503</v>
      </c>
      <c r="M15" s="30">
        <v>27609.119972390883</v>
      </c>
      <c r="N15" s="30">
        <v>27609.119972390883</v>
      </c>
      <c r="O15" s="30">
        <v>101443.68689855632</v>
      </c>
      <c r="P15" s="30"/>
      <c r="Q15" s="31">
        <f t="shared" si="1"/>
        <v>7.4491291254610363</v>
      </c>
      <c r="R15" s="31">
        <f t="shared" si="2"/>
        <v>8.86542964301929</v>
      </c>
      <c r="S15" s="31">
        <f t="shared" si="3"/>
        <v>38.017266828655764</v>
      </c>
      <c r="T15" s="31">
        <f t="shared" si="4"/>
        <v>19.872145149728034</v>
      </c>
      <c r="U15" s="31">
        <f t="shared" si="5"/>
        <v>8.86542964301929</v>
      </c>
      <c r="V15" s="31">
        <f t="shared" si="6"/>
        <v>5.5943538667431163</v>
      </c>
      <c r="W15" s="31">
        <f t="shared" si="7"/>
        <v>1.9978291618829314</v>
      </c>
      <c r="X15" s="31">
        <f t="shared" si="8"/>
        <v>1.9978291618829314</v>
      </c>
      <c r="Y15" s="31">
        <f t="shared" si="9"/>
        <v>7.3405873196075948</v>
      </c>
      <c r="Z15" s="31">
        <f t="shared" si="10"/>
        <v>0</v>
      </c>
    </row>
    <row r="16" spans="1:26" x14ac:dyDescent="0.25">
      <c r="A16" s="22" t="s">
        <v>67</v>
      </c>
      <c r="B16" s="22" t="s">
        <v>55</v>
      </c>
      <c r="C16" s="22">
        <v>2022</v>
      </c>
      <c r="D16" s="28">
        <v>141.5</v>
      </c>
      <c r="E16" s="29">
        <v>1312485.25</v>
      </c>
      <c r="F16" s="29">
        <f t="shared" si="0"/>
        <v>9275.5141342756178</v>
      </c>
      <c r="G16" s="30">
        <v>93499.432156500567</v>
      </c>
      <c r="H16" s="30">
        <v>103586.82089641319</v>
      </c>
      <c r="I16" s="30">
        <v>497499.88125250023</v>
      </c>
      <c r="J16" s="30">
        <v>219889.03728011093</v>
      </c>
      <c r="K16" s="30">
        <v>103822.78389617722</v>
      </c>
      <c r="L16" s="30">
        <v>78875.970171124034</v>
      </c>
      <c r="M16" s="30">
        <v>26249.7049737503</v>
      </c>
      <c r="N16" s="30">
        <v>61701.96693829805</v>
      </c>
      <c r="O16" s="30">
        <v>103763.35114623663</v>
      </c>
      <c r="P16" s="30">
        <v>23596.299976403701</v>
      </c>
      <c r="Q16" s="31">
        <f t="shared" si="1"/>
        <v>7.1238463180062839</v>
      </c>
      <c r="R16" s="31">
        <f t="shared" si="2"/>
        <v>7.8924179068993876</v>
      </c>
      <c r="S16" s="31">
        <f t="shared" si="3"/>
        <v>37.905178839343165</v>
      </c>
      <c r="T16" s="31">
        <f t="shared" si="4"/>
        <v>16.753638738424751</v>
      </c>
      <c r="U16" s="31">
        <f t="shared" si="5"/>
        <v>7.9103962422569865</v>
      </c>
      <c r="V16" s="31">
        <f t="shared" si="6"/>
        <v>6.0096652645143278</v>
      </c>
      <c r="W16" s="31">
        <f t="shared" si="7"/>
        <v>1.9999999980000005</v>
      </c>
      <c r="X16" s="31">
        <f t="shared" si="8"/>
        <v>4.7011550749464082</v>
      </c>
      <c r="Y16" s="31">
        <f t="shared" si="9"/>
        <v>7.905867981848683</v>
      </c>
      <c r="Z16" s="31">
        <f t="shared" si="10"/>
        <v>1.7978335357600173</v>
      </c>
    </row>
    <row r="17" spans="1:26" x14ac:dyDescent="0.25">
      <c r="A17" s="22" t="s">
        <v>68</v>
      </c>
      <c r="B17" s="22" t="s">
        <v>64</v>
      </c>
      <c r="C17" s="22">
        <v>2022</v>
      </c>
      <c r="D17" s="28">
        <v>359.9</v>
      </c>
      <c r="E17" s="29">
        <v>1115609.875</v>
      </c>
      <c r="F17" s="29">
        <f t="shared" si="0"/>
        <v>3099.7773687135318</v>
      </c>
      <c r="G17" s="30">
        <v>94242.141780757869</v>
      </c>
      <c r="H17" s="30"/>
      <c r="I17" s="30">
        <v>815292.59043470747</v>
      </c>
      <c r="J17" s="30">
        <v>138663.99986133602</v>
      </c>
      <c r="K17" s="30"/>
      <c r="L17" s="30"/>
      <c r="M17" s="30"/>
      <c r="N17" s="30">
        <v>67411.141807588865</v>
      </c>
      <c r="O17" s="30"/>
      <c r="P17" s="30"/>
      <c r="Q17" s="31">
        <f t="shared" si="1"/>
        <v>8.4475894210561613</v>
      </c>
      <c r="R17" s="31">
        <f t="shared" si="2"/>
        <v>0</v>
      </c>
      <c r="S17" s="31">
        <f t="shared" si="3"/>
        <v>73.080438664520372</v>
      </c>
      <c r="T17" s="31">
        <f t="shared" si="4"/>
        <v>12.429434605115523</v>
      </c>
      <c r="U17" s="31">
        <f t="shared" si="5"/>
        <v>0</v>
      </c>
      <c r="V17" s="31">
        <f t="shared" si="6"/>
        <v>0</v>
      </c>
      <c r="W17" s="31">
        <f t="shared" si="7"/>
        <v>0</v>
      </c>
      <c r="X17" s="31">
        <f t="shared" si="8"/>
        <v>6.0425372093079455</v>
      </c>
      <c r="Y17" s="31">
        <f t="shared" si="9"/>
        <v>0</v>
      </c>
      <c r="Z17" s="31">
        <f t="shared" si="10"/>
        <v>0</v>
      </c>
    </row>
    <row r="18" spans="1:26" x14ac:dyDescent="0.25">
      <c r="A18" s="22" t="s">
        <v>69</v>
      </c>
      <c r="B18" s="22" t="s">
        <v>70</v>
      </c>
      <c r="C18" s="22">
        <v>2022</v>
      </c>
      <c r="D18" s="28">
        <v>6547.8</v>
      </c>
      <c r="E18" s="29">
        <v>1499795.625</v>
      </c>
      <c r="F18" s="29">
        <f t="shared" si="0"/>
        <v>229.05336525245119</v>
      </c>
      <c r="G18" s="30">
        <v>59761.051190238941</v>
      </c>
      <c r="H18" s="30">
        <v>109246.34176575365</v>
      </c>
      <c r="I18" s="30">
        <v>453389.82579661009</v>
      </c>
      <c r="J18" s="30">
        <v>461483.38203851646</v>
      </c>
      <c r="K18" s="30">
        <v>109246.34176575365</v>
      </c>
      <c r="L18" s="30">
        <v>218411.51290658847</v>
      </c>
      <c r="M18" s="30">
        <v>20997.138729002862</v>
      </c>
      <c r="N18" s="30">
        <v>7498.9781175010221</v>
      </c>
      <c r="O18" s="30">
        <v>59761.051190238941</v>
      </c>
      <c r="P18" s="30"/>
      <c r="Q18" s="31">
        <f t="shared" si="1"/>
        <v>3.9846129828681782</v>
      </c>
      <c r="R18" s="31">
        <f t="shared" si="2"/>
        <v>7.2840819072101004</v>
      </c>
      <c r="S18" s="31">
        <f t="shared" si="3"/>
        <v>30.230107238551923</v>
      </c>
      <c r="T18" s="31">
        <f t="shared" si="4"/>
        <v>30.7697511811662</v>
      </c>
      <c r="U18" s="31">
        <f t="shared" si="5"/>
        <v>7.2840819072101004</v>
      </c>
      <c r="V18" s="31">
        <f t="shared" si="6"/>
        <v>14.562751702025297</v>
      </c>
      <c r="W18" s="31">
        <f t="shared" si="7"/>
        <v>1.3999999986</v>
      </c>
      <c r="X18" s="31">
        <f t="shared" si="8"/>
        <v>0.49999999950000007</v>
      </c>
      <c r="Y18" s="31">
        <f t="shared" si="9"/>
        <v>3.9846129828681782</v>
      </c>
      <c r="Z18" s="31">
        <f t="shared" si="10"/>
        <v>0</v>
      </c>
    </row>
    <row r="19" spans="1:26" x14ac:dyDescent="0.25">
      <c r="A19" s="22" t="s">
        <v>73</v>
      </c>
      <c r="B19" s="22" t="s">
        <v>55</v>
      </c>
      <c r="C19" s="22">
        <v>2023</v>
      </c>
      <c r="D19" s="28">
        <v>414.8</v>
      </c>
      <c r="E19" s="29">
        <v>1741797.95</v>
      </c>
      <c r="F19" s="29">
        <f t="shared" si="0"/>
        <v>4199.1271697203465</v>
      </c>
      <c r="G19" s="30">
        <v>124252.79007574724</v>
      </c>
      <c r="H19" s="30">
        <v>158701.15384129889</v>
      </c>
      <c r="I19" s="30">
        <v>683518.39251648181</v>
      </c>
      <c r="J19" s="30">
        <v>292404.77935759537</v>
      </c>
      <c r="K19" s="30">
        <v>158701.15384129889</v>
      </c>
      <c r="L19" s="30">
        <v>98942.607551057416</v>
      </c>
      <c r="M19" s="30">
        <v>13934.383586065618</v>
      </c>
      <c r="N19" s="30">
        <v>71413.715878586285</v>
      </c>
      <c r="O19" s="30">
        <v>139928.97161007105</v>
      </c>
      <c r="P19" s="30"/>
      <c r="Q19" s="31">
        <f t="shared" si="1"/>
        <v>7.1335937716396582</v>
      </c>
      <c r="R19" s="31">
        <f t="shared" si="2"/>
        <v>9.1113411771611563</v>
      </c>
      <c r="S19" s="31">
        <f t="shared" si="3"/>
        <v>39.242117176477429</v>
      </c>
      <c r="T19" s="31">
        <f t="shared" si="4"/>
        <v>16.787525749332485</v>
      </c>
      <c r="U19" s="31">
        <f t="shared" si="5"/>
        <v>9.1113411771611563</v>
      </c>
      <c r="V19" s="31">
        <f t="shared" si="6"/>
        <v>5.6804870823884839</v>
      </c>
      <c r="W19" s="31">
        <f t="shared" si="7"/>
        <v>0.7999999992000002</v>
      </c>
      <c r="X19" s="31">
        <f t="shared" si="8"/>
        <v>4.0999999959000002</v>
      </c>
      <c r="Y19" s="31">
        <f t="shared" si="9"/>
        <v>8.0335937707396567</v>
      </c>
      <c r="Z19" s="31">
        <f t="shared" si="10"/>
        <v>0</v>
      </c>
    </row>
    <row r="20" spans="1:26" x14ac:dyDescent="0.25">
      <c r="A20" s="22" t="s">
        <v>74</v>
      </c>
      <c r="B20" s="22" t="s">
        <v>55</v>
      </c>
      <c r="C20" s="22">
        <v>2023</v>
      </c>
      <c r="D20" s="28">
        <v>344.3</v>
      </c>
      <c r="E20" s="29">
        <v>1652012.25</v>
      </c>
      <c r="F20" s="29">
        <f t="shared" si="0"/>
        <v>4798.1767354051699</v>
      </c>
      <c r="G20" s="30">
        <v>125916.73544784113</v>
      </c>
      <c r="H20" s="30">
        <v>145748.2949255853</v>
      </c>
      <c r="I20" s="30">
        <v>654376.66788580641</v>
      </c>
      <c r="J20" s="30">
        <v>342067.87644935714</v>
      </c>
      <c r="K20" s="30">
        <v>145748.2949255853</v>
      </c>
      <c r="L20" s="30">
        <v>96090.377576485334</v>
      </c>
      <c r="M20" s="30"/>
      <c r="N20" s="30"/>
      <c r="O20" s="30">
        <v>142064.00113733334</v>
      </c>
      <c r="P20" s="30"/>
      <c r="Q20" s="31">
        <f t="shared" si="1"/>
        <v>7.6220218977093621</v>
      </c>
      <c r="R20" s="31">
        <f t="shared" si="2"/>
        <v>8.8224705915821939</v>
      </c>
      <c r="S20" s="31">
        <f t="shared" si="3"/>
        <v>39.61088471867</v>
      </c>
      <c r="T20" s="31">
        <f t="shared" si="4"/>
        <v>20.706134379412568</v>
      </c>
      <c r="U20" s="31">
        <f t="shared" si="5"/>
        <v>8.8224705915821939</v>
      </c>
      <c r="V20" s="31">
        <f t="shared" si="6"/>
        <v>5.8165656808226052</v>
      </c>
      <c r="W20" s="31">
        <f t="shared" si="7"/>
        <v>0</v>
      </c>
      <c r="X20" s="31">
        <f t="shared" si="8"/>
        <v>0</v>
      </c>
      <c r="Y20" s="31">
        <f t="shared" si="9"/>
        <v>8.5994520402214523</v>
      </c>
      <c r="Z20" s="31">
        <f t="shared" si="10"/>
        <v>0</v>
      </c>
    </row>
    <row r="21" spans="1:26" x14ac:dyDescent="0.25">
      <c r="A21" s="22" t="s">
        <v>75</v>
      </c>
      <c r="B21" s="22" t="s">
        <v>55</v>
      </c>
      <c r="C21" s="22">
        <v>2023</v>
      </c>
      <c r="D21" s="28">
        <v>372.2</v>
      </c>
      <c r="E21" s="29">
        <v>1178573</v>
      </c>
      <c r="F21" s="29">
        <f t="shared" si="0"/>
        <v>3166.5045674368621</v>
      </c>
      <c r="G21" s="30">
        <v>88312.377485445497</v>
      </c>
      <c r="H21" s="30">
        <v>108861.98396247158</v>
      </c>
      <c r="I21" s="30">
        <v>459093.13588108978</v>
      </c>
      <c r="J21" s="30">
        <v>240950.66547547432</v>
      </c>
      <c r="K21" s="30">
        <v>108861.98396247158</v>
      </c>
      <c r="L21" s="30">
        <v>72674.004124901723</v>
      </c>
      <c r="M21" s="30"/>
      <c r="N21" s="30"/>
      <c r="O21" s="30">
        <v>99818.847929578507</v>
      </c>
      <c r="P21" s="30"/>
      <c r="Q21" s="31">
        <f t="shared" si="1"/>
        <v>7.4931614321255875</v>
      </c>
      <c r="R21" s="31">
        <f t="shared" si="2"/>
        <v>9.236762081132996</v>
      </c>
      <c r="S21" s="31">
        <f t="shared" si="3"/>
        <v>38.953305046109982</v>
      </c>
      <c r="T21" s="31">
        <f t="shared" si="4"/>
        <v>20.444271629799285</v>
      </c>
      <c r="U21" s="31">
        <f t="shared" si="5"/>
        <v>9.236762081132996</v>
      </c>
      <c r="V21" s="31">
        <f t="shared" si="6"/>
        <v>6.1662709161758942</v>
      </c>
      <c r="W21" s="31">
        <f t="shared" si="7"/>
        <v>0</v>
      </c>
      <c r="X21" s="31">
        <f t="shared" si="8"/>
        <v>0</v>
      </c>
      <c r="Y21" s="31">
        <f t="shared" si="9"/>
        <v>8.4694667135237705</v>
      </c>
      <c r="Z21" s="31">
        <f t="shared" si="10"/>
        <v>0</v>
      </c>
    </row>
    <row r="22" spans="1:26" x14ac:dyDescent="0.25">
      <c r="A22" s="22" t="s">
        <v>76</v>
      </c>
      <c r="B22" s="22" t="s">
        <v>55</v>
      </c>
      <c r="C22" s="22">
        <v>2023</v>
      </c>
      <c r="D22" s="28">
        <v>439.7</v>
      </c>
      <c r="E22" s="29">
        <v>1747889.5</v>
      </c>
      <c r="F22" s="29">
        <f t="shared" si="0"/>
        <v>3975.1864907891745</v>
      </c>
      <c r="G22" s="30">
        <v>119140.13238085988</v>
      </c>
      <c r="H22" s="30">
        <v>151569.3235984307</v>
      </c>
      <c r="I22" s="30">
        <v>651632.09359836788</v>
      </c>
      <c r="J22" s="30">
        <v>309049.22769095073</v>
      </c>
      <c r="K22" s="30">
        <v>151569.3235984307</v>
      </c>
      <c r="L22" s="30">
        <v>91362.439158637571</v>
      </c>
      <c r="M22" s="30">
        <v>69385.410180614592</v>
      </c>
      <c r="N22" s="30">
        <v>69385.410180614592</v>
      </c>
      <c r="O22" s="30">
        <v>134796.1378652039</v>
      </c>
      <c r="P22" s="30"/>
      <c r="Q22" s="31">
        <f t="shared" si="1"/>
        <v>6.8162279355107911</v>
      </c>
      <c r="R22" s="31">
        <f t="shared" si="2"/>
        <v>8.6715621095287041</v>
      </c>
      <c r="S22" s="31">
        <f t="shared" si="3"/>
        <v>37.281080617417054</v>
      </c>
      <c r="T22" s="31">
        <f t="shared" si="4"/>
        <v>17.68127949112062</v>
      </c>
      <c r="U22" s="31">
        <f t="shared" si="5"/>
        <v>8.6715621095287041</v>
      </c>
      <c r="V22" s="31">
        <f t="shared" si="6"/>
        <v>5.2270145886589265</v>
      </c>
      <c r="W22" s="31">
        <f t="shared" si="7"/>
        <v>3.969668001359044</v>
      </c>
      <c r="X22" s="31">
        <f t="shared" si="8"/>
        <v>3.969668001359044</v>
      </c>
      <c r="Y22" s="31">
        <f t="shared" si="9"/>
        <v>7.7119370455171161</v>
      </c>
      <c r="Z22" s="31">
        <f t="shared" si="10"/>
        <v>0</v>
      </c>
    </row>
    <row r="23" spans="1:26" x14ac:dyDescent="0.25">
      <c r="A23" s="22" t="s">
        <v>77</v>
      </c>
      <c r="B23" s="22" t="s">
        <v>64</v>
      </c>
      <c r="C23" s="22">
        <v>2023</v>
      </c>
      <c r="D23" s="28">
        <v>124.5</v>
      </c>
      <c r="E23" s="29">
        <v>658238.77500000002</v>
      </c>
      <c r="F23" s="29">
        <f t="shared" si="0"/>
        <v>5287.0584337349401</v>
      </c>
      <c r="G23" s="30">
        <v>75091.694249908323</v>
      </c>
      <c r="H23" s="30"/>
      <c r="I23" s="30">
        <v>531991.19889300887</v>
      </c>
      <c r="J23" s="30">
        <v>51155.881198844123</v>
      </c>
      <c r="K23" s="30"/>
      <c r="L23" s="30"/>
      <c r="M23" s="30"/>
      <c r="N23" s="30"/>
      <c r="O23" s="30"/>
      <c r="P23" s="30"/>
      <c r="Q23" s="31">
        <f t="shared" si="1"/>
        <v>11.407971863995451</v>
      </c>
      <c r="R23" s="31">
        <f t="shared" si="2"/>
        <v>0</v>
      </c>
      <c r="S23" s="31">
        <f t="shared" si="3"/>
        <v>80.820398174356839</v>
      </c>
      <c r="T23" s="31">
        <f t="shared" si="4"/>
        <v>7.7716298616477166</v>
      </c>
      <c r="U23" s="31">
        <f t="shared" si="5"/>
        <v>0</v>
      </c>
      <c r="V23" s="31">
        <f t="shared" si="6"/>
        <v>0</v>
      </c>
      <c r="W23" s="31">
        <f t="shared" si="7"/>
        <v>0</v>
      </c>
      <c r="X23" s="31">
        <f t="shared" si="8"/>
        <v>0</v>
      </c>
      <c r="Y23" s="31">
        <f t="shared" si="9"/>
        <v>0</v>
      </c>
      <c r="Z23" s="31">
        <f t="shared" si="10"/>
        <v>0</v>
      </c>
    </row>
  </sheetData>
  <autoFilter ref="A3:Z22" xr:uid="{817A0F6A-DECE-4B71-9E4A-6A672F7E376A}">
    <sortState xmlns:xlrd2="http://schemas.microsoft.com/office/spreadsheetml/2017/richdata2" ref="A4:Z23">
      <sortCondition ref="C3:C22"/>
    </sortState>
  </autoFilter>
  <mergeCells count="2">
    <mergeCell ref="G1:P1"/>
    <mergeCell ref="Q1:Z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d6d905-1e66-4b72-abba-d4e9bfa6459a">
      <Terms xmlns="http://schemas.microsoft.com/office/infopath/2007/PartnerControls"/>
    </lcf76f155ced4ddcb4097134ff3c332f>
    <TaxCatchAll xmlns="8ae5ad45-4e29-4d1d-9321-7100209e479b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J Y E A A B Q S w M E F A A C A A g A Q m H V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Q m H V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h 1 V S o b j h O k A E A A C 4 E A A A T A B w A R m 9 y b X V s Y X M v U 2 V j d G l v b j E u b S C i G A A o o B Q A A A A A A A A A A A A A A A A A A A A A A A A A A A B 9 k l 1 P w j A U h u 9 J + A 9 N v Y F k E l v U + B E u i C K S G T W w x A t G T G W H U N e 1 5 L Q Y C O G / W 0 B E z e o u u u Q 5 7 d v 3 y W Z h 7 K T R Z L B 7 s + t q p V q x U 4 G Q k T b m j L S I A l e t E P / E U m X g Q W c x B t V 4 M Z i / G Z P X 7 q S C x o 3 R D r S z N f p 4 l b a z Q m p p H Q r 7 b n Q 6 i O N + L 3 1 8 6 n c 7 5 L b X 7 S X t h y T t g s m E E z M l d M p P e P P Y L + d p b K z T I g O M y N Q H G J Q 2 b y y U X d B 6 R P R c q Y g 4 n E M 9 2 j X a N H w d T A G c r 7 W t t x r 2 H B Q t u p n Q K J Y 6 a 9 H t B j p a D 2 / 9 h a O v o 0 f 0 z u A E o S j A S 5 k P Q J u j n D h A 6 r M S 8 e a l n t E U x s E 9 b B r Z 2 u G 2 i A y / Z m 2 l B m O h B N r W p t i o / h 3 f 0 R n 6 X m 4 5 g 0 N i g k L b i c H i x q h 5 o R M / t L V / q k S r F d 1 t 9 T b b L O J g 4 d Y R 2 X M e 4 M 0 9 F 3 r 5 A 5 + W 4 7 N y f P 4 X P w t 0 N t 9 / p P J D F + X 4 s h y z k w B n A c 4 D P C D M A s Y s o M z K n Y X O Q I W M W U C Z B Z x 5 w J k H n H n A m Q e c e c C Z B 5 z 5 L + d 1 v V q R u u w 3 v v 4 E U E s B A i 0 A F A A C A A g A Q m H V V A V h 0 Z C k A A A A 9 Q A A A B I A A A A A A A A A A A A A A A A A A A A A A E N v b m Z p Z y 9 Q Y W N r Y W d l L n h t b F B L A Q I t A B Q A A g A I A E J h 1 V Q P y u m r p A A A A O k A A A A T A A A A A A A A A A A A A A A A A P A A A A B b Q 2 9 u d G V u d F 9 U e X B l c 1 0 u e G 1 s U E s B A i 0 A F A A C A A g A Q m H V V K h u O E 6 Q A Q A A L g Q A A B M A A A A A A A A A A A A A A A A A 4 Q E A A E Z v c m 1 1 b G F z L 1 N l Y 3 R p b 2 4 x L m 1 Q S w U G A A A A A A M A A w D C A A A A v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R U A A A A A A A D z F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X J r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I x V D E w O j A 5 O j U x L j Y 4 M j E 3 O D V a I i A v P j x F b n R y e S B U e X B l P S J G a W x s Q 2 9 s d W 1 u V H l w Z X M i I F Z h b H V l P S J z Q m d Z Q U F B Q U F B Q U F B Q U F B Q U F B Q U F B Q U F B Q U F B Q U F B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1 B h c n R z a 2 9 z d G 5 h Z G V y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Q Y X J 0 c 2 F u Z G V s Z X I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r M S 9 F b m R y Z X Q g d H l w Z S 5 7 Q 2 9 s d W 1 u M S w w f S Z x d W 9 0 O y w m c X V v d D t T Z W N 0 a W 9 u M S 9 B c m s x L 0 V u Z H J l d C B 0 e X B l L n t D b 2 x 1 b W 4 y L D F 9 J n F 1 b 3 Q 7 L C Z x d W 9 0 O 1 N l Y 3 R p b 2 4 x L 0 F y a z E v R W 5 k c m V 0 I H R 5 c G U u e 0 N v b H V t b j M s M n 0 m c X V v d D s s J n F 1 b 3 Q 7 U 2 V j d G l v b j E v Q X J r M S 9 F b m R y Z X Q g d H l w Z S 5 7 Q 2 9 s d W 1 u N C w z f S Z x d W 9 0 O y w m c X V v d D t T Z W N 0 a W 9 u M S 9 B c m s x L 0 V u Z H J l d C B 0 e X B l L n t D b 2 x 1 b W 4 1 L D R 9 J n F 1 b 3 Q 7 L C Z x d W 9 0 O 1 N l Y 3 R p b 2 4 x L 0 F y a z E v R W 5 k c m V 0 I H R 5 c G U u e 0 N v b H V t b j Y s N X 0 m c X V v d D s s J n F 1 b 3 Q 7 U 2 V j d G l v b j E v Q X J r M S 9 F b m R y Z X Q g d H l w Z S 5 7 U G F y d H N r b 3 N 0 b m F k Z X I s N n 0 m c X V v d D s s J n F 1 b 3 Q 7 U 2 V j d G l v b j E v Q X J r M S 9 F b m R y Z X Q g d H l w Z S 5 7 Q 2 9 s d W 1 u O C w 3 f S Z x d W 9 0 O y w m c X V v d D t T Z W N 0 a W 9 u M S 9 B c m s x L 0 V u Z H J l d C B 0 e X B l L n t D b 2 x 1 b W 4 5 L D h 9 J n F 1 b 3 Q 7 L C Z x d W 9 0 O 1 N l Y 3 R p b 2 4 x L 0 F y a z E v R W 5 k c m V 0 I H R 5 c G U u e 0 N v b H V t b j E w L D l 9 J n F 1 b 3 Q 7 L C Z x d W 9 0 O 1 N l Y 3 R p b 2 4 x L 0 F y a z E v R W 5 k c m V 0 I H R 5 c G U u e 0 N v b H V t b j E x L D E w f S Z x d W 9 0 O y w m c X V v d D t T Z W N 0 a W 9 u M S 9 B c m s x L 0 V u Z H J l d C B 0 e X B l L n t D b 2 x 1 b W 4 x M i w x M X 0 m c X V v d D s s J n F 1 b 3 Q 7 U 2 V j d G l v b j E v Q X J r M S 9 F b m R y Z X Q g d H l w Z S 5 7 Q 2 9 s d W 1 u M T M s M T J 9 J n F 1 b 3 Q 7 L C Z x d W 9 0 O 1 N l Y 3 R p b 2 4 x L 0 F y a z E v R W 5 k c m V 0 I H R 5 c G U u e 0 N v b H V t b j E 0 L D E z f S Z x d W 9 0 O y w m c X V v d D t T Z W N 0 a W 9 u M S 9 B c m s x L 0 V u Z H J l d C B 0 e X B l L n t D b 2 x 1 b W 4 x N S w x N H 0 m c X V v d D s s J n F 1 b 3 Q 7 U 2 V j d G l v b j E v Q X J r M S 9 F b m R y Z X Q g d H l w Z S 5 7 Q 2 9 s d W 1 u M T Y s M T V 9 J n F 1 b 3 Q 7 L C Z x d W 9 0 O 1 N l Y 3 R p b 2 4 x L 0 F y a z E v R W 5 k c m V 0 I H R 5 c G U u e 1 B h c n R z Y W 5 k Z W x l c i w x N n 0 m c X V v d D s s J n F 1 b 3 Q 7 U 2 V j d G l v b j E v Q X J r M S 9 F b m R y Z X Q g d H l w Z S 5 7 Q 2 9 s d W 1 u M T g s M T d 9 J n F 1 b 3 Q 7 L C Z x d W 9 0 O 1 N l Y 3 R p b 2 4 x L 0 F y a z E v R W 5 k c m V 0 I H R 5 c G U u e 0 N v b H V t b j E 5 L D E 4 f S Z x d W 9 0 O y w m c X V v d D t T Z W N 0 a W 9 u M S 9 B c m s x L 0 V u Z H J l d C B 0 e X B l L n t D b 2 x 1 b W 4 y M C w x O X 0 m c X V v d D s s J n F 1 b 3 Q 7 U 2 V j d G l v b j E v Q X J r M S 9 F b m R y Z X Q g d H l w Z S 5 7 Q 2 9 s d W 1 u M j E s M j B 9 J n F 1 b 3 Q 7 L C Z x d W 9 0 O 1 N l Y 3 R p b 2 4 x L 0 F y a z E v R W 5 k c m V 0 I H R 5 c G U u e 0 N v b H V t b j I y L D I x f S Z x d W 9 0 O y w m c X V v d D t T Z W N 0 a W 9 u M S 9 B c m s x L 0 V u Z H J l d C B 0 e X B l L n t D b 2 x 1 b W 4 y M y w y M n 0 m c X V v d D s s J n F 1 b 3 Q 7 U 2 V j d G l v b j E v Q X J r M S 9 F b m R y Z X Q g d H l w Z S 5 7 Q 2 9 s d W 1 u M j Q s M j N 9 J n F 1 b 3 Q 7 L C Z x d W 9 0 O 1 N l Y 3 R p b 2 4 x L 0 F y a z E v R W 5 k c m V 0 I H R 5 c G U u e 0 N v b H V t b j I 1 L D I 0 f S Z x d W 9 0 O y w m c X V v d D t T Z W N 0 a W 9 u M S 9 B c m s x L 0 V u Z H J l d C B 0 e X B l L n t D b 2 x 1 b W 4 y N i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F y a z E v R W 5 k c m V 0 I H R 5 c G U u e 0 N v b H V t b j E s M H 0 m c X V v d D s s J n F 1 b 3 Q 7 U 2 V j d G l v b j E v Q X J r M S 9 F b m R y Z X Q g d H l w Z S 5 7 Q 2 9 s d W 1 u M i w x f S Z x d W 9 0 O y w m c X V v d D t T Z W N 0 a W 9 u M S 9 B c m s x L 0 V u Z H J l d C B 0 e X B l L n t D b 2 x 1 b W 4 z L D J 9 J n F 1 b 3 Q 7 L C Z x d W 9 0 O 1 N l Y 3 R p b 2 4 x L 0 F y a z E v R W 5 k c m V 0 I H R 5 c G U u e 0 N v b H V t b j Q s M 3 0 m c X V v d D s s J n F 1 b 3 Q 7 U 2 V j d G l v b j E v Q X J r M S 9 F b m R y Z X Q g d H l w Z S 5 7 Q 2 9 s d W 1 u N S w 0 f S Z x d W 9 0 O y w m c X V v d D t T Z W N 0 a W 9 u M S 9 B c m s x L 0 V u Z H J l d C B 0 e X B l L n t D b 2 x 1 b W 4 2 L D V 9 J n F 1 b 3 Q 7 L C Z x d W 9 0 O 1 N l Y 3 R p b 2 4 x L 0 F y a z E v R W 5 k c m V 0 I H R 5 c G U u e 1 B h c n R z a 2 9 z d G 5 h Z G V y L D Z 9 J n F 1 b 3 Q 7 L C Z x d W 9 0 O 1 N l Y 3 R p b 2 4 x L 0 F y a z E v R W 5 k c m V 0 I H R 5 c G U u e 0 N v b H V t b j g s N 3 0 m c X V v d D s s J n F 1 b 3 Q 7 U 2 V j d G l v b j E v Q X J r M S 9 F b m R y Z X Q g d H l w Z S 5 7 Q 2 9 s d W 1 u O S w 4 f S Z x d W 9 0 O y w m c X V v d D t T Z W N 0 a W 9 u M S 9 B c m s x L 0 V u Z H J l d C B 0 e X B l L n t D b 2 x 1 b W 4 x M C w 5 f S Z x d W 9 0 O y w m c X V v d D t T Z W N 0 a W 9 u M S 9 B c m s x L 0 V u Z H J l d C B 0 e X B l L n t D b 2 x 1 b W 4 x M S w x M H 0 m c X V v d D s s J n F 1 b 3 Q 7 U 2 V j d G l v b j E v Q X J r M S 9 F b m R y Z X Q g d H l w Z S 5 7 Q 2 9 s d W 1 u M T I s M T F 9 J n F 1 b 3 Q 7 L C Z x d W 9 0 O 1 N l Y 3 R p b 2 4 x L 0 F y a z E v R W 5 k c m V 0 I H R 5 c G U u e 0 N v b H V t b j E z L D E y f S Z x d W 9 0 O y w m c X V v d D t T Z W N 0 a W 9 u M S 9 B c m s x L 0 V u Z H J l d C B 0 e X B l L n t D b 2 x 1 b W 4 x N C w x M 3 0 m c X V v d D s s J n F 1 b 3 Q 7 U 2 V j d G l v b j E v Q X J r M S 9 F b m R y Z X Q g d H l w Z S 5 7 Q 2 9 s d W 1 u M T U s M T R 9 J n F 1 b 3 Q 7 L C Z x d W 9 0 O 1 N l Y 3 R p b 2 4 x L 0 F y a z E v R W 5 k c m V 0 I H R 5 c G U u e 0 N v b H V t b j E 2 L D E 1 f S Z x d W 9 0 O y w m c X V v d D t T Z W N 0 a W 9 u M S 9 B c m s x L 0 V u Z H J l d C B 0 e X B l L n t Q Y X J 0 c 2 F u Z G V s Z X I s M T Z 9 J n F 1 b 3 Q 7 L C Z x d W 9 0 O 1 N l Y 3 R p b 2 4 x L 0 F y a z E v R W 5 k c m V 0 I H R 5 c G U u e 0 N v b H V t b j E 4 L D E 3 f S Z x d W 9 0 O y w m c X V v d D t T Z W N 0 a W 9 u M S 9 B c m s x L 0 V u Z H J l d C B 0 e X B l L n t D b 2 x 1 b W 4 x O S w x O H 0 m c X V v d D s s J n F 1 b 3 Q 7 U 2 V j d G l v b j E v Q X J r M S 9 F b m R y Z X Q g d H l w Z S 5 7 Q 2 9 s d W 1 u M j A s M T l 9 J n F 1 b 3 Q 7 L C Z x d W 9 0 O 1 N l Y 3 R p b 2 4 x L 0 F y a z E v R W 5 k c m V 0 I H R 5 c G U u e 0 N v b H V t b j I x L D I w f S Z x d W 9 0 O y w m c X V v d D t T Z W N 0 a W 9 u M S 9 B c m s x L 0 V u Z H J l d C B 0 e X B l L n t D b 2 x 1 b W 4 y M i w y M X 0 m c X V v d D s s J n F 1 b 3 Q 7 U 2 V j d G l v b j E v Q X J r M S 9 F b m R y Z X Q g d H l w Z S 5 7 Q 2 9 s d W 1 u M j M s M j J 9 J n F 1 b 3 Q 7 L C Z x d W 9 0 O 1 N l Y 3 R p b 2 4 x L 0 F y a z E v R W 5 k c m V 0 I H R 5 c G U u e 0 N v b H V t b j I 0 L D I z f S Z x d W 9 0 O y w m c X V v d D t T Z W N 0 a W 9 u M S 9 B c m s x L 0 V u Z H J l d C B 0 e X B l L n t D b 2 x 1 b W 4 y N S w y N H 0 m c X V v d D s s J n F 1 b 3 Q 7 U 2 V j d G l v b j E v Q X J r M S 9 F b m R y Z X Q g d H l w Z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m s x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r M S 9 B c m s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r M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a z E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c b M j h j w c S 7 9 f z h D C a x t o A A A A A A I A A A A A A A N m A A D A A A A A E A A A A H A 8 N O K s E E t 1 U k h e K E t 0 6 C Q A A A A A B I A A A K A A A A A Q A A A A X E J k i C A c i I i w S l i n y g G 9 Z F A A A A B s F T 6 y 2 m X g s j 2 Q r I W A 7 G 5 F S 4 F G C E p d s f u 6 p F P + / R o W S t m 9 7 y n 9 e X x J P / V + r u 7 p e R c K r N M n R V s B 2 U A V L V G 2 v q P B 1 c E c X D q P B H 3 c p 0 Y q a j U D A x Q A A A D C A 6 S L i Z 8 Q Z t s 7 C + n Q z 5 n r a U v 5 t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3C9B8A8668074DB19D51921B4BCD73" ma:contentTypeVersion="17" ma:contentTypeDescription="Opprett et nytt dokument." ma:contentTypeScope="" ma:versionID="4913ee69bb4c298e14da01de11ab2e69">
  <xsd:schema xmlns:xsd="http://www.w3.org/2001/XMLSchema" xmlns:xs="http://www.w3.org/2001/XMLSchema" xmlns:p="http://schemas.microsoft.com/office/2006/metadata/properties" xmlns:ns2="7ed6d905-1e66-4b72-abba-d4e9bfa6459a" xmlns:ns3="3bc09ffa-a55f-4497-b83b-af668400a753" xmlns:ns4="8ae5ad45-4e29-4d1d-9321-7100209e479b" targetNamespace="http://schemas.microsoft.com/office/2006/metadata/properties" ma:root="true" ma:fieldsID="fcb24ae22f8353151ed86f8586b68751" ns2:_="" ns3:_="" ns4:_="">
    <xsd:import namespace="7ed6d905-1e66-4b72-abba-d4e9bfa6459a"/>
    <xsd:import namespace="3bc09ffa-a55f-4497-b83b-af668400a753"/>
    <xsd:import namespace="8ae5ad45-4e29-4d1d-9321-7100209e4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6d905-1e66-4b72-abba-d4e9bfa64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598a948a-a94c-4e58-bc8a-0f21f01cf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09ffa-a55f-4497-b83b-af668400a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5ad45-4e29-4d1d-9321-7100209e479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3b7e855-b2ac-4b7e-8540-952a42c7f827}" ma:internalName="TaxCatchAll" ma:showField="CatchAllData" ma:web="3bc09ffa-a55f-4497-b83b-af668400a7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771D1-B9EB-43AA-B993-ACFD958EF3A7}">
  <ds:schemaRefs>
    <ds:schemaRef ds:uri="http://purl.org/dc/elements/1.1/"/>
    <ds:schemaRef ds:uri="http://purl.org/dc/dcmitype/"/>
    <ds:schemaRef ds:uri="http://www.w3.org/XML/1998/namespace"/>
    <ds:schemaRef ds:uri="3bc09ffa-a55f-4497-b83b-af668400a753"/>
    <ds:schemaRef ds:uri="http://schemas.microsoft.com/office/infopath/2007/PartnerControls"/>
    <ds:schemaRef ds:uri="http://purl.org/dc/terms/"/>
    <ds:schemaRef ds:uri="7ed6d905-1e66-4b72-abba-d4e9bfa6459a"/>
    <ds:schemaRef ds:uri="http://schemas.microsoft.com/office/2006/documentManagement/types"/>
    <ds:schemaRef ds:uri="http://schemas.openxmlformats.org/package/2006/metadata/core-properties"/>
    <ds:schemaRef ds:uri="8ae5ad45-4e29-4d1d-9321-7100209e479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1ACD14-A192-433D-BA50-1CC512E6081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1CF6A77-C3AC-45C6-927F-5156C5490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6d905-1e66-4b72-abba-d4e9bfa6459a"/>
    <ds:schemaRef ds:uri="3bc09ffa-a55f-4497-b83b-af668400a753"/>
    <ds:schemaRef ds:uri="8ae5ad45-4e29-4d1d-9321-7100209e4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5B4DBE-57D3-4066-80F5-48572222FC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Handlingsplan</vt:lpstr>
      <vt:lpstr>Prosjekthistorikk</vt:lpstr>
    </vt:vector>
  </TitlesOfParts>
  <Manager/>
  <Company>Kartverket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Handlingsplan 2024-2027</dc:title>
  <dc:subject/>
  <dc:creator>Kartverket</dc:creator>
  <cp:keywords/>
  <dc:description/>
  <cp:lastModifiedBy>Pål Tanem</cp:lastModifiedBy>
  <cp:revision/>
  <dcterms:created xsi:type="dcterms:W3CDTF">2022-06-21T09:31:07Z</dcterms:created>
  <dcterms:modified xsi:type="dcterms:W3CDTF">2023-11-23T08:57:15Z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0x010100A13C9B8A8668074DB19D51921B4BCD73</vt:lpwstr>
  </property>
  <property fmtid="{D5CDD505-2E9C-101B-9397-08002B2CF9AE}" pid="3" name="MediaServiceImageTags">
    <vt:lpwstr/>
  </property>
</Properties>
</file>